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792" activeTab="5"/>
  </bookViews>
  <sheets>
    <sheet name="Bil 1, Tab 1 " sheetId="1" r:id="rId1"/>
    <sheet name="Bil 1, Tab 2 " sheetId="2" r:id="rId2"/>
    <sheet name="Bil 1, Tab 3 " sheetId="3" r:id="rId3"/>
    <sheet name="Bil 1, Tab 4 " sheetId="4" r:id="rId4"/>
    <sheet name="Bil tab 5 Följt ärendet per län" sheetId="5" r:id="rId5"/>
    <sheet name="Bil1, Tab 6 " sheetId="6" r:id="rId6"/>
  </sheets>
  <definedNames/>
  <calcPr fullCalcOnLoad="1"/>
</workbook>
</file>

<file path=xl/sharedStrings.xml><?xml version="1.0" encoding="utf-8"?>
<sst xmlns="http://schemas.openxmlformats.org/spreadsheetml/2006/main" count="533" uniqueCount="262">
  <si>
    <t>Behandling</t>
  </si>
  <si>
    <t>Utredning</t>
  </si>
  <si>
    <t>Akut</t>
  </si>
  <si>
    <t>Procent</t>
  </si>
  <si>
    <t>Institutionsregion</t>
  </si>
  <si>
    <t>Mellan</t>
  </si>
  <si>
    <t>Län</t>
  </si>
  <si>
    <t>Stockholm</t>
  </si>
  <si>
    <t>Skåne</t>
  </si>
  <si>
    <t>Varken bra</t>
  </si>
  <si>
    <t>eller dåligt</t>
  </si>
  <si>
    <t>Frågeformulering</t>
  </si>
  <si>
    <t>Samarbete</t>
  </si>
  <si>
    <t>Administration</t>
  </si>
  <si>
    <t>Behandlingsinnehåll</t>
  </si>
  <si>
    <t>terarens handläggning av ärendet?</t>
  </si>
  <si>
    <t>Annan placering på samma institution?</t>
  </si>
  <si>
    <t>Norra regionen</t>
  </si>
  <si>
    <t>Sävastgården</t>
  </si>
  <si>
    <t>TOTALT</t>
  </si>
  <si>
    <t>Mellansvenska regionen</t>
  </si>
  <si>
    <t>Bergsmansgården</t>
  </si>
  <si>
    <t>Klarälvsgården</t>
  </si>
  <si>
    <t>Östra regionen</t>
  </si>
  <si>
    <t>Eknäs</t>
  </si>
  <si>
    <t>Västra regionen</t>
  </si>
  <si>
    <t>Brättegården</t>
  </si>
  <si>
    <t>Eken</t>
  </si>
  <si>
    <t>Villa Ljungbacken</t>
  </si>
  <si>
    <t>Södra regionen</t>
  </si>
  <si>
    <t>Ljungaskog</t>
  </si>
  <si>
    <t>Tunagården</t>
  </si>
  <si>
    <t>Åbygården</t>
  </si>
  <si>
    <t>Samtliga regioner</t>
  </si>
  <si>
    <t xml:space="preserve">   – från placering till utskrivning</t>
  </si>
  <si>
    <t xml:space="preserve">   – del av placeringen</t>
  </si>
  <si>
    <t xml:space="preserve">   – haft annan relation till ärendet</t>
  </si>
  <si>
    <t>Övriga</t>
  </si>
  <si>
    <t>Västra götaland</t>
  </si>
  <si>
    <t>Samtliga</t>
  </si>
  <si>
    <t>placeringsalternativ?</t>
  </si>
  <si>
    <t xml:space="preserve">1. Hur väl kunde SiS erbjuda ett lämpligt </t>
  </si>
  <si>
    <t>LSU</t>
  </si>
  <si>
    <t>Ja</t>
  </si>
  <si>
    <t>Tveksamt</t>
  </si>
  <si>
    <t>Nej</t>
  </si>
  <si>
    <t>Mkt bra/bra</t>
  </si>
  <si>
    <t>Varken eller</t>
  </si>
  <si>
    <t>Dåligt/mkt dåligt</t>
  </si>
  <si>
    <t>skrivning</t>
  </si>
  <si>
    <t>från placering till ut-</t>
  </si>
  <si>
    <t>eller på annat sätt</t>
  </si>
  <si>
    <t>delar av placeringen</t>
  </si>
  <si>
    <t>Samtliga ärenden</t>
  </si>
  <si>
    <t>Totalt</t>
  </si>
  <si>
    <t>Svarsalternativ</t>
  </si>
  <si>
    <t>Fråga nummer/</t>
  </si>
  <si>
    <t>Institutioner</t>
  </si>
  <si>
    <t>Regioner</t>
  </si>
  <si>
    <t>Typ av placering</t>
  </si>
  <si>
    <t>2. Hur uppfattade Du placeringssekre-</t>
  </si>
  <si>
    <t>med institutionen vid utformningen</t>
  </si>
  <si>
    <t>av uppdraget?</t>
  </si>
  <si>
    <t>3. Hur uppfattade Du samarbetet</t>
  </si>
  <si>
    <t>4. Hur uppfattade Du institutionens om-</t>
  </si>
  <si>
    <t>omvårdnadsinsatser gentemot den</t>
  </si>
  <si>
    <t>unge (kost, logi, dagliga rutiner etc)?</t>
  </si>
  <si>
    <t xml:space="preserve">5a. Hur uppfattade Du institutionens </t>
  </si>
  <si>
    <t xml:space="preserve">insatser avseende den unges </t>
  </si>
  <si>
    <t>beteende t ex kriminalitet, beteende-</t>
  </si>
  <si>
    <t>störning, missbruk etc?</t>
  </si>
  <si>
    <t>5b. Hur uppfattade Du värdet av ut-</t>
  </si>
  <si>
    <t xml:space="preserve">redning och rekommendationer till </t>
  </si>
  <si>
    <t xml:space="preserve">fortsatt vård av den unge? </t>
  </si>
  <si>
    <t>uppdrag.</t>
  </si>
  <si>
    <t>6. Hur uppfattade Du institutionens</t>
  </si>
  <si>
    <t>sociala kontroll av den unge (kontroll</t>
  </si>
  <si>
    <t xml:space="preserve">av destruktivt beteende, kriminalitet, </t>
  </si>
  <si>
    <t>frihet?</t>
  </si>
  <si>
    <t>missbruk och begränsning av rörelse-</t>
  </si>
  <si>
    <t>7. Hur uppfattade Du institutionens</t>
  </si>
  <si>
    <t>arbetsträning etc)?</t>
  </si>
  <si>
    <t xml:space="preserve">8. Hur uppfattade Du institutionens </t>
  </si>
  <si>
    <t>anhöriga?</t>
  </si>
  <si>
    <t>arbete med den unges föräldrar/</t>
  </si>
  <si>
    <t>9. Hur uppfattade Du planering och</t>
  </si>
  <si>
    <t xml:space="preserve">genomförande av utslussning och </t>
  </si>
  <si>
    <t>utskrivning av den unge?</t>
  </si>
  <si>
    <t xml:space="preserve">förorda en placering på samma </t>
  </si>
  <si>
    <t>institution/avdelning?</t>
  </si>
  <si>
    <t>2. Hur uppfattade Du placerings-</t>
  </si>
  <si>
    <t xml:space="preserve">3. Hur uppfattade Du samarbetet med </t>
  </si>
  <si>
    <t xml:space="preserve">institutionen vid utformningen av </t>
  </si>
  <si>
    <t>uppdraget?</t>
  </si>
  <si>
    <t>3. Hur uppfattade Du samarbetet med</t>
  </si>
  <si>
    <t xml:space="preserve">4. Hur uppfattade Du institutionens </t>
  </si>
  <si>
    <t>insatser avseende den unges be-</t>
  </si>
  <si>
    <t>teende t ex kriminalitet, beteende-</t>
  </si>
  <si>
    <t>Besvaras endast vid utrednings-</t>
  </si>
  <si>
    <t>av destruktivt beteende, kriminalitet,</t>
  </si>
  <si>
    <t>undervisning av den unge (skola,</t>
  </si>
  <si>
    <t>8. Hur uppfattade Du institutionens</t>
  </si>
  <si>
    <t>genomförande av utslussning och</t>
  </si>
  <si>
    <t>redning och rekommendationer till</t>
  </si>
  <si>
    <t>Södra</t>
  </si>
  <si>
    <t>Västra</t>
  </si>
  <si>
    <t>Norra</t>
  </si>
  <si>
    <t>procent</t>
  </si>
  <si>
    <t>Mkt bra/</t>
  </si>
  <si>
    <t>bra</t>
  </si>
  <si>
    <t>Dåligt/</t>
  </si>
  <si>
    <t>mkt dåligt</t>
  </si>
  <si>
    <t xml:space="preserve">  Sätt som ärendet följts av uppgiftslämnaren</t>
  </si>
  <si>
    <t>Uppgiftslämnaren följt ärendet</t>
  </si>
  <si>
    <t>Socialsekreterares/handläggares uppfattning om placeringen</t>
  </si>
  <si>
    <t xml:space="preserve">Tabell 3    Socialsekreterares/handläggares uppfattning om placeringar av ungdomar på särskilda </t>
  </si>
  <si>
    <t>.</t>
  </si>
  <si>
    <t>Östra</t>
  </si>
  <si>
    <t>antal</t>
  </si>
  <si>
    <t xml:space="preserve">   placeringsalternativ?</t>
  </si>
  <si>
    <t xml:space="preserve">   sekreterarens handläggning av</t>
  </si>
  <si>
    <t xml:space="preserve">   ärendet?</t>
  </si>
  <si>
    <t xml:space="preserve">   institutionen vid utformningen av </t>
  </si>
  <si>
    <t xml:space="preserve">   uppdraget?</t>
  </si>
  <si>
    <t xml:space="preserve">   vårdnadsinsatser gentemot den unge</t>
  </si>
  <si>
    <t xml:space="preserve">   (kost, logi, dagliga rutiner etc)?</t>
  </si>
  <si>
    <t xml:space="preserve">   satser avseende den unges beteende</t>
  </si>
  <si>
    <t xml:space="preserve">   t ex kriminalitet, beteendestörning,</t>
  </si>
  <si>
    <t xml:space="preserve">   missbruk etc?</t>
  </si>
  <si>
    <t xml:space="preserve">   ning och rekommendationer till fortsatt</t>
  </si>
  <si>
    <t xml:space="preserve">   vård av den unge?</t>
  </si>
  <si>
    <t xml:space="preserve">   ciala kontroll av den unge (kontroll av</t>
  </si>
  <si>
    <t xml:space="preserve">   destruktivt beteende, kriminalitet, miss-</t>
  </si>
  <si>
    <t xml:space="preserve">   bruk och begränsning av rörelsefrihet?</t>
  </si>
  <si>
    <t xml:space="preserve">   visning av den unge (skola, arbetsträning</t>
  </si>
  <si>
    <t xml:space="preserve">   etc)?</t>
  </si>
  <si>
    <t xml:space="preserve">   med den unges föräldrar/anhöriga?</t>
  </si>
  <si>
    <t xml:space="preserve">     en placering på samma institution/avdel-</t>
  </si>
  <si>
    <t xml:space="preserve">     ning?</t>
  </si>
  <si>
    <t xml:space="preserve">   Besvaras endast vid utredningsuppdrag</t>
  </si>
  <si>
    <t>Inget svar</t>
  </si>
  <si>
    <t>Vet ej/</t>
  </si>
  <si>
    <t>Tabell 2  Socialsekreterares/handläggares uppfattning om placeringar av ungdomar på särskilda ungdoms-</t>
  </si>
  <si>
    <t>Samtliga socialsekre-</t>
  </si>
  <si>
    <t>ringen</t>
  </si>
  <si>
    <t>uppfattning om place-</t>
  </si>
  <si>
    <t xml:space="preserve">terares/handläggares </t>
  </si>
  <si>
    <t>Proc</t>
  </si>
  <si>
    <t xml:space="preserve">1. Hur väl kunde SiS erbjuda ett </t>
  </si>
  <si>
    <t>lämpligt placeringsalternativ?</t>
  </si>
  <si>
    <t xml:space="preserve">sekreterarens handläggning av </t>
  </si>
  <si>
    <t>ärendet?</t>
  </si>
  <si>
    <t>Antal</t>
  </si>
  <si>
    <t xml:space="preserve">   Soc.sekr/handläggarna har följt ärendena</t>
  </si>
  <si>
    <t xml:space="preserve">  Samtliga soc.sekr/handläggare som svarat</t>
  </si>
  <si>
    <t>Tabell 4   Socialsekreterares/handläggares uppfattning om placeringar av ungdomar på särskilda ungdoms-</t>
  </si>
  <si>
    <t xml:space="preserve">  Samtl soc.sekr/handläggare som svarat</t>
  </si>
  <si>
    <t>därav ärenden, enkäter som</t>
  </si>
  <si>
    <r>
      <t>Avslutade ärenden (utsända enkäter)</t>
    </r>
    <r>
      <rPr>
        <vertAlign val="superscript"/>
        <sz val="10"/>
        <rFont val="Arial"/>
        <family val="2"/>
      </rPr>
      <t>1)</t>
    </r>
  </si>
  <si>
    <t>inte besvarats (bortfall)</t>
  </si>
  <si>
    <r>
      <t>besvarats</t>
    </r>
    <r>
      <rPr>
        <vertAlign val="superscript"/>
        <sz val="10"/>
        <rFont val="Arial"/>
        <family val="2"/>
      </rPr>
      <t>2)</t>
    </r>
  </si>
  <si>
    <t>för ungdomar som skrivits ut från särskilda ungdomshem. Antal och procent efter institu-</t>
  </si>
  <si>
    <t>tionsregioner, institutioner, utsända enkäter samt besvarade respektive inte besvarade</t>
  </si>
  <si>
    <t xml:space="preserve">enkäter (bortfall) </t>
  </si>
  <si>
    <r>
      <t xml:space="preserve">2) </t>
    </r>
    <r>
      <rPr>
        <sz val="8"/>
        <rFont val="Arial"/>
        <family val="2"/>
      </rPr>
      <t xml:space="preserve"> De besvarade enkäterna är de som redovisas i denna rapport.</t>
    </r>
  </si>
  <si>
    <t>endast vid utredningsuppdrag.</t>
  </si>
  <si>
    <r>
      <t>fortsatt vård av den unge?</t>
    </r>
    <r>
      <rPr>
        <i/>
        <sz val="8"/>
        <rFont val="Arial"/>
        <family val="2"/>
      </rPr>
      <t xml:space="preserve"> Besvaras </t>
    </r>
  </si>
  <si>
    <t xml:space="preserve">1. Hur väl kunde SiS erbjuda ett  </t>
  </si>
  <si>
    <t>ningen av uppdraget?</t>
  </si>
  <si>
    <t>3. Hur uppfattade Du samarbe-</t>
  </si>
  <si>
    <t>tet med institutionen vid utform-</t>
  </si>
  <si>
    <t xml:space="preserve">gentemot den unge (kost, logi, </t>
  </si>
  <si>
    <t>dagliga rutiner etc)?</t>
  </si>
  <si>
    <t xml:space="preserve">nens insatser avseende den  </t>
  </si>
  <si>
    <t>beteendestörning, missbruk etc?</t>
  </si>
  <si>
    <t xml:space="preserve">utredning och rekommendationer  </t>
  </si>
  <si>
    <t xml:space="preserve">till fortsatt vård av den unge? </t>
  </si>
  <si>
    <t xml:space="preserve">nens sociala kontroll av den </t>
  </si>
  <si>
    <t>unge (kontroll av destruktivt be-</t>
  </si>
  <si>
    <t xml:space="preserve">teende, kriminalitet, missbruk  och </t>
  </si>
  <si>
    <t>begränsning av rörelsefrihet?</t>
  </si>
  <si>
    <t>nens undervisning av den unge</t>
  </si>
  <si>
    <t>7. Hur uppfattade Du institutio-</t>
  </si>
  <si>
    <t xml:space="preserve">nens arbete med den unges </t>
  </si>
  <si>
    <t>föräldrar/anhöriga?</t>
  </si>
  <si>
    <t>8. Hur uppfattade Du institutio-</t>
  </si>
  <si>
    <t>ning och utskrivning av den unge?</t>
  </si>
  <si>
    <t>och genomförande av utsluss-</t>
  </si>
  <si>
    <t>Tveksam</t>
  </si>
  <si>
    <t>Utslussning och utskrivning</t>
  </si>
  <si>
    <t>Bilaga 1</t>
  </si>
  <si>
    <t xml:space="preserve">Johannisbergs ungdomshem </t>
  </si>
  <si>
    <t>Vemyra ungdomshem</t>
  </si>
  <si>
    <t xml:space="preserve">Folåsa ungdomshem </t>
  </si>
  <si>
    <t>Granhults behandlingshem</t>
  </si>
  <si>
    <t>Sundbo ungdomshem</t>
  </si>
  <si>
    <t>Bärby ungdomshem</t>
  </si>
  <si>
    <t>Håkanstorps ungdomshem</t>
  </si>
  <si>
    <t>Högantorps ungdomshem</t>
  </si>
  <si>
    <t>Klockbacka ungdomshem</t>
  </si>
  <si>
    <t>Lövsta skolhem</t>
  </si>
  <si>
    <t>Sirius behandlingshem</t>
  </si>
  <si>
    <t>Björkbackens skol- och behandlingshem</t>
  </si>
  <si>
    <t>Fagareds ungdomshem</t>
  </si>
  <si>
    <t>Gräskärrs ungdomshem</t>
  </si>
  <si>
    <t>Margretelunds utredn.- o behandlingshem</t>
  </si>
  <si>
    <t xml:space="preserve">Nereby skolhem </t>
  </si>
  <si>
    <t xml:space="preserve">Öxnevalla behandlingshem  </t>
  </si>
  <si>
    <t>Lundens ungdomshem</t>
  </si>
  <si>
    <t>Långanässkolan</t>
  </si>
  <si>
    <t>Ryds brunns skola</t>
  </si>
  <si>
    <t>Råby ungdomshem</t>
  </si>
  <si>
    <t>Stigbyskolan</t>
  </si>
  <si>
    <t>Utredn.hem. Hässleholm/Skolhem. i Perstorp</t>
  </si>
  <si>
    <t xml:space="preserve">Tabell 6  Socialsekreterares/handläggares uppfattning om placeringar av ungdomar på särskilda ungdoms-  </t>
  </si>
  <si>
    <t>enkäten och typ av placering</t>
  </si>
  <si>
    <t>vilket sätt uppgiftslämnaren följt ärendet</t>
  </si>
  <si>
    <t xml:space="preserve">unges beteende t ex kriminalitet, </t>
  </si>
  <si>
    <t>10. Skulle Du i ett liknande ärende</t>
  </si>
  <si>
    <t>(skola, arbetsträning etc)?</t>
  </si>
  <si>
    <t xml:space="preserve">undervisning av den unge (skola, </t>
  </si>
  <si>
    <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Vid varje avslutat ärende, d v s utskrivning, skickades enkäten Socialtjänstenkät ungdom till den socialsekreterare/</t>
    </r>
  </si>
  <si>
    <t xml:space="preserve">    handläggare som haft hand om utskrivningen. </t>
  </si>
  <si>
    <r>
      <t>Tabell 1   Avslutade ärenden (utsända enkäter)</t>
    </r>
    <r>
      <rPr>
        <b/>
        <i/>
        <vertAlign val="superscript"/>
        <sz val="10"/>
        <rFont val="Arial"/>
        <family val="2"/>
      </rPr>
      <t>1)</t>
    </r>
    <r>
      <rPr>
        <b/>
        <i/>
        <sz val="10"/>
        <rFont val="Arial"/>
        <family val="2"/>
      </rPr>
      <t xml:space="preserve"> perioden 1 september–30 november 2002</t>
    </r>
  </si>
  <si>
    <t>hem utskrivna under perioden 1 september–30 november 2002 fördelat efter frågorna i enkäten</t>
  </si>
  <si>
    <t>ungdomshem utskrivna under perioden 1 september–30 november 2002 fördelat efter frågorna i</t>
  </si>
  <si>
    <t>hem utskrivna perioden 1 september–30 november 2002 fördelat efter frågorna i enkäten och region</t>
  </si>
  <si>
    <t>hem utskrivna under perioden 1 september–30 november 2002 fördelat efter frågorna i enkäten och på</t>
  </si>
  <si>
    <t>Holmängens ungdomshem</t>
  </si>
  <si>
    <t>5. Hur uppfattade Du institutionens in-</t>
  </si>
  <si>
    <t>6. Hur uppfattade Du värdet av utred-</t>
  </si>
  <si>
    <t>7. Hur uppfattade Du institutionens so-</t>
  </si>
  <si>
    <t>8. Hur uppfattade Du institutionens under-</t>
  </si>
  <si>
    <t>9. Hur uppfattade Du institutionens arbete</t>
  </si>
  <si>
    <t>10. Hur uppfattade Du planering och genom-</t>
  </si>
  <si>
    <t>11. Skulle Du i ett liknande ärende förorda</t>
  </si>
  <si>
    <t xml:space="preserve">     förande av utslussning och utskrivning</t>
  </si>
  <si>
    <t xml:space="preserve">     av den unge?</t>
  </si>
  <si>
    <t>5. Hur uppfattade Du institutio-</t>
  </si>
  <si>
    <t xml:space="preserve">6. Hur uppfattade Du värdet av </t>
  </si>
  <si>
    <t>9. Hur uppfattade Du institutio-</t>
  </si>
  <si>
    <t xml:space="preserve">10. Hur uppfattade Du planering </t>
  </si>
  <si>
    <t>11. Skulle Du i ett liknande ärende</t>
  </si>
  <si>
    <t>5. Hur uppfattade Du institutionens</t>
  </si>
  <si>
    <t>6. Hur uppfattade Du värdet av ut-</t>
  </si>
  <si>
    <t xml:space="preserve">7.Hur uppfattade Du institutionens </t>
  </si>
  <si>
    <t>9. Hur uppfattade Du institutionens</t>
  </si>
  <si>
    <t>10. Hur uppfattade Du planering och</t>
  </si>
  <si>
    <t xml:space="preserve">11. Skulle Du i ett liknande ärende </t>
  </si>
  <si>
    <t xml:space="preserve">Socialsekreterares/handläggares åsikt om att göra en ny placering på </t>
  </si>
  <si>
    <t>samma institution/avdelning i ett liknande ärende</t>
  </si>
  <si>
    <t>placering</t>
  </si>
  <si>
    <t>Ja, skulle göra ny</t>
  </si>
  <si>
    <t>Nej, skulle inte</t>
  </si>
  <si>
    <t>göra ny placering</t>
  </si>
  <si>
    <t xml:space="preserve">Tabell 5   Socialsekreterares/handläggares uppfattning om placeringar av ungdomar på särskilda </t>
  </si>
  <si>
    <t xml:space="preserve">ungdomshem utskrivna perioden 1 sepember–30 november 2002 fördelat efter län, på vilket sätt </t>
  </si>
  <si>
    <t>institution/avdelning i ett liknande ärende</t>
  </si>
  <si>
    <t xml:space="preserve">uppgiftslämnaren följt ärendet samt om uppgiftslämnaren skulle göra en ny placering på samma </t>
  </si>
  <si>
    <t>Sammanställning av enkätsvaren</t>
  </si>
  <si>
    <t>4. Hur uppfattade Du institutio-</t>
  </si>
  <si>
    <t xml:space="preserve">nens omvårdnadsinsatser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</si>
</sst>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3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i/>
      <vertAlign val="superscript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" fontId="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1" fontId="11" fillId="0" borderId="0" xfId="0" applyNumberFormat="1" applyFont="1" applyAlignment="1">
      <alignment horizontal="left"/>
    </xf>
    <xf numFmtId="0" fontId="2" fillId="0" borderId="2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/>
    </xf>
    <xf numFmtId="0" fontId="17" fillId="0" borderId="0" xfId="0" applyFont="1" applyAlignment="1">
      <alignment/>
    </xf>
    <xf numFmtId="1" fontId="5" fillId="0" borderId="0" xfId="0" applyNumberFormat="1" applyFont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/>
    </xf>
    <xf numFmtId="0" fontId="19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12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1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workbookViewId="0" topLeftCell="A1">
      <selection activeCell="B29" sqref="B29"/>
    </sheetView>
  </sheetViews>
  <sheetFormatPr defaultColWidth="9.140625" defaultRowHeight="12.75"/>
  <cols>
    <col min="1" max="1" width="30.7109375" style="0" customWidth="1"/>
    <col min="2" max="2" width="4.140625" style="0" customWidth="1"/>
    <col min="3" max="3" width="5.7109375" style="0" customWidth="1"/>
    <col min="4" max="4" width="3.7109375" style="0" customWidth="1"/>
    <col min="5" max="5" width="2.421875" style="0" customWidth="1"/>
    <col min="6" max="6" width="2.28125" style="0" customWidth="1"/>
    <col min="7" max="7" width="4.28125" style="37" customWidth="1"/>
    <col min="8" max="9" width="3.7109375" style="0" customWidth="1"/>
    <col min="10" max="10" width="3.8515625" style="0" customWidth="1"/>
    <col min="11" max="11" width="5.57421875" style="0" customWidth="1"/>
    <col min="12" max="12" width="4.421875" style="0" customWidth="1"/>
    <col min="13" max="13" width="1.7109375" style="0" customWidth="1"/>
  </cols>
  <sheetData>
    <row r="1" spans="7:12" s="61" customFormat="1" ht="17.25">
      <c r="G1" s="65"/>
      <c r="H1" s="62"/>
      <c r="I1" s="62"/>
      <c r="J1" s="62"/>
      <c r="K1" s="62"/>
      <c r="L1" s="63" t="s">
        <v>190</v>
      </c>
    </row>
    <row r="2" spans="1:12" s="64" customFormat="1" ht="17.25">
      <c r="A2" s="64" t="s">
        <v>259</v>
      </c>
      <c r="G2" s="67"/>
      <c r="H2" s="62"/>
      <c r="I2" s="62"/>
      <c r="J2" s="62"/>
      <c r="K2" s="62"/>
      <c r="L2" s="63"/>
    </row>
    <row r="3" spans="8:12" ht="12.75">
      <c r="H3" s="22"/>
      <c r="I3" s="22"/>
      <c r="J3" s="22"/>
      <c r="K3" s="22"/>
      <c r="L3" s="22"/>
    </row>
    <row r="4" spans="1:7" s="2" customFormat="1" ht="15">
      <c r="A4" s="2" t="s">
        <v>223</v>
      </c>
      <c r="G4" s="38"/>
    </row>
    <row r="5" spans="1:7" s="2" customFormat="1" ht="12.75">
      <c r="A5" s="2" t="s">
        <v>161</v>
      </c>
      <c r="G5" s="38"/>
    </row>
    <row r="6" spans="1:7" s="2" customFormat="1" ht="12.75">
      <c r="A6" s="2" t="s">
        <v>162</v>
      </c>
      <c r="G6" s="38"/>
    </row>
    <row r="7" spans="1:7" s="2" customFormat="1" ht="12.75">
      <c r="A7" s="2" t="s">
        <v>163</v>
      </c>
      <c r="G7" s="38"/>
    </row>
    <row r="8" spans="1:13" ht="12.75">
      <c r="A8" s="1"/>
      <c r="B8" s="1"/>
      <c r="C8" s="1"/>
      <c r="D8" s="1"/>
      <c r="E8" s="1"/>
      <c r="F8" s="1"/>
      <c r="G8" s="39"/>
      <c r="H8" s="1"/>
      <c r="I8" s="1"/>
      <c r="J8" s="1"/>
      <c r="K8" s="1"/>
      <c r="L8" s="1"/>
      <c r="M8" s="1"/>
    </row>
    <row r="9" spans="1:13" s="4" customFormat="1" ht="15">
      <c r="A9" s="6" t="s">
        <v>58</v>
      </c>
      <c r="B9" s="10" t="s">
        <v>158</v>
      </c>
      <c r="C9" s="10"/>
      <c r="D9" s="10"/>
      <c r="E9" s="10"/>
      <c r="F9" s="10"/>
      <c r="G9" s="60"/>
      <c r="H9" s="10"/>
      <c r="I9" s="10"/>
      <c r="J9" s="10"/>
      <c r="K9" s="10"/>
      <c r="L9" s="45"/>
      <c r="M9" s="45"/>
    </row>
    <row r="10" spans="1:13" s="4" customFormat="1" ht="11.25">
      <c r="A10" s="6" t="s">
        <v>57</v>
      </c>
      <c r="B10" s="5" t="s">
        <v>54</v>
      </c>
      <c r="C10" s="5"/>
      <c r="D10" s="7" t="s">
        <v>157</v>
      </c>
      <c r="E10" s="7"/>
      <c r="F10" s="7"/>
      <c r="G10" s="48"/>
      <c r="H10" s="7"/>
      <c r="I10" s="7"/>
      <c r="J10" s="14"/>
      <c r="K10" s="14"/>
      <c r="L10" s="14"/>
      <c r="M10" s="14"/>
    </row>
    <row r="11" spans="1:13" s="4" customFormat="1" ht="15">
      <c r="A11" s="6"/>
      <c r="B11" s="5"/>
      <c r="C11" s="5"/>
      <c r="D11" s="10" t="s">
        <v>159</v>
      </c>
      <c r="E11" s="10"/>
      <c r="F11" s="10"/>
      <c r="G11" s="60"/>
      <c r="H11" s="10"/>
      <c r="I11" s="6"/>
      <c r="J11" s="10" t="s">
        <v>160</v>
      </c>
      <c r="K11" s="10"/>
      <c r="L11" s="45"/>
      <c r="M11" s="45"/>
    </row>
    <row r="12" spans="1:13" s="4" customFormat="1" ht="11.25">
      <c r="A12" s="7"/>
      <c r="B12" s="7"/>
      <c r="C12" s="7"/>
      <c r="D12" s="7" t="s">
        <v>118</v>
      </c>
      <c r="E12" s="7"/>
      <c r="F12" s="14"/>
      <c r="G12" s="48" t="s">
        <v>107</v>
      </c>
      <c r="H12" s="7"/>
      <c r="I12" s="7"/>
      <c r="J12" s="7" t="s">
        <v>118</v>
      </c>
      <c r="K12" s="7"/>
      <c r="L12" s="7" t="s">
        <v>107</v>
      </c>
      <c r="M12" s="14"/>
    </row>
    <row r="13" spans="1:14" s="4" customFormat="1" ht="7.5" customHeight="1">
      <c r="A13" s="6"/>
      <c r="B13" s="6"/>
      <c r="C13" s="6"/>
      <c r="D13" s="6"/>
      <c r="E13" s="6"/>
      <c r="F13" s="6"/>
      <c r="G13" s="32"/>
      <c r="H13" s="6"/>
      <c r="I13" s="6"/>
      <c r="J13" s="6"/>
      <c r="K13" s="6"/>
      <c r="L13" s="32"/>
      <c r="N13" s="40"/>
    </row>
    <row r="14" spans="1:11" s="4" customFormat="1" ht="11.25">
      <c r="A14" s="8" t="s">
        <v>17</v>
      </c>
      <c r="B14" s="6"/>
      <c r="C14" s="6"/>
      <c r="D14" s="6"/>
      <c r="E14" s="6"/>
      <c r="F14" s="6"/>
      <c r="G14" s="32"/>
      <c r="H14" s="6"/>
      <c r="I14" s="6"/>
      <c r="J14" s="6"/>
      <c r="K14" s="6"/>
    </row>
    <row r="15" spans="1:14" s="4" customFormat="1" ht="11.25">
      <c r="A15" s="6" t="s">
        <v>191</v>
      </c>
      <c r="B15" s="6">
        <v>9</v>
      </c>
      <c r="C15" s="6"/>
      <c r="D15" s="6">
        <v>4</v>
      </c>
      <c r="E15" s="6"/>
      <c r="F15" s="6"/>
      <c r="G15" s="32">
        <f>D15*100/B15</f>
        <v>44.44444444444444</v>
      </c>
      <c r="H15" s="6"/>
      <c r="I15" s="6"/>
      <c r="J15" s="6">
        <f>B15-D15</f>
        <v>5</v>
      </c>
      <c r="K15" s="6"/>
      <c r="L15" s="32">
        <f>J15*100/B15</f>
        <v>55.55555555555556</v>
      </c>
      <c r="N15" s="40"/>
    </row>
    <row r="16" spans="1:14" s="4" customFormat="1" ht="11.25">
      <c r="A16" s="6" t="s">
        <v>18</v>
      </c>
      <c r="B16" s="6">
        <v>8</v>
      </c>
      <c r="C16" s="6"/>
      <c r="D16" s="6">
        <v>1</v>
      </c>
      <c r="E16" s="6"/>
      <c r="F16" s="6"/>
      <c r="G16" s="32">
        <f>D16*100/B16</f>
        <v>12.5</v>
      </c>
      <c r="H16" s="6"/>
      <c r="I16" s="6"/>
      <c r="J16" s="6">
        <f aca="true" t="shared" si="0" ref="J16:J63">B16-D16</f>
        <v>7</v>
      </c>
      <c r="K16" s="6"/>
      <c r="L16" s="32">
        <f aca="true" t="shared" si="1" ref="L16:L63">J16*100/B16</f>
        <v>87.5</v>
      </c>
      <c r="N16" s="40"/>
    </row>
    <row r="17" spans="1:14" s="4" customFormat="1" ht="11.25">
      <c r="A17" s="6" t="s">
        <v>192</v>
      </c>
      <c r="B17" s="6">
        <v>4</v>
      </c>
      <c r="C17" s="6"/>
      <c r="D17" s="6">
        <v>0</v>
      </c>
      <c r="E17" s="6"/>
      <c r="F17" s="6"/>
      <c r="G17" s="32">
        <f>D17*100/B17</f>
        <v>0</v>
      </c>
      <c r="H17" s="6"/>
      <c r="I17" s="6"/>
      <c r="J17" s="6">
        <f t="shared" si="0"/>
        <v>4</v>
      </c>
      <c r="K17" s="6"/>
      <c r="L17" s="32">
        <f t="shared" si="1"/>
        <v>100</v>
      </c>
      <c r="N17" s="40"/>
    </row>
    <row r="18" spans="1:14" s="31" customFormat="1" ht="12">
      <c r="A18" s="24" t="s">
        <v>19</v>
      </c>
      <c r="B18" s="24">
        <f>SUM(B15:B17)</f>
        <v>21</v>
      </c>
      <c r="C18" s="24"/>
      <c r="D18" s="24">
        <f>SUM(D15:D17)</f>
        <v>5</v>
      </c>
      <c r="E18" s="24"/>
      <c r="F18" s="24"/>
      <c r="G18" s="33">
        <f aca="true" t="shared" si="2" ref="G18:G63">D18*100/B18</f>
        <v>23.80952380952381</v>
      </c>
      <c r="H18" s="24"/>
      <c r="I18" s="24"/>
      <c r="J18" s="24">
        <f t="shared" si="0"/>
        <v>16</v>
      </c>
      <c r="K18" s="24"/>
      <c r="L18" s="33">
        <f t="shared" si="1"/>
        <v>76.19047619047619</v>
      </c>
      <c r="N18" s="43"/>
    </row>
    <row r="19" spans="1:14" s="4" customFormat="1" ht="7.5" customHeight="1">
      <c r="A19" s="6"/>
      <c r="B19" s="6"/>
      <c r="C19" s="6"/>
      <c r="D19" s="6"/>
      <c r="E19" s="6"/>
      <c r="F19" s="6"/>
      <c r="G19" s="32"/>
      <c r="H19" s="6"/>
      <c r="I19" s="6"/>
      <c r="J19" s="6"/>
      <c r="K19" s="6"/>
      <c r="L19" s="32"/>
      <c r="N19" s="40"/>
    </row>
    <row r="20" spans="1:14" s="4" customFormat="1" ht="11.25">
      <c r="A20" s="8" t="s">
        <v>20</v>
      </c>
      <c r="B20" s="6"/>
      <c r="C20" s="6"/>
      <c r="D20" s="6"/>
      <c r="E20" s="6"/>
      <c r="F20" s="6"/>
      <c r="G20" s="32"/>
      <c r="H20" s="6"/>
      <c r="I20" s="6"/>
      <c r="J20" s="6"/>
      <c r="K20" s="6"/>
      <c r="L20" s="32"/>
      <c r="N20" s="40"/>
    </row>
    <row r="21" spans="1:14" s="4" customFormat="1" ht="11.25">
      <c r="A21" s="6" t="s">
        <v>21</v>
      </c>
      <c r="B21" s="6">
        <v>13</v>
      </c>
      <c r="C21" s="6"/>
      <c r="D21" s="6">
        <v>6</v>
      </c>
      <c r="E21" s="6"/>
      <c r="F21" s="6"/>
      <c r="G21" s="32">
        <f t="shared" si="2"/>
        <v>46.15384615384615</v>
      </c>
      <c r="H21" s="6"/>
      <c r="I21" s="6"/>
      <c r="J21" s="6">
        <f t="shared" si="0"/>
        <v>7</v>
      </c>
      <c r="K21" s="6"/>
      <c r="L21" s="32">
        <f t="shared" si="1"/>
        <v>53.84615384615385</v>
      </c>
      <c r="N21" s="40"/>
    </row>
    <row r="22" spans="1:14" s="4" customFormat="1" ht="11.25">
      <c r="A22" s="6" t="s">
        <v>193</v>
      </c>
      <c r="B22" s="6">
        <v>10</v>
      </c>
      <c r="C22" s="6"/>
      <c r="D22" s="6">
        <v>0</v>
      </c>
      <c r="E22" s="6"/>
      <c r="F22" s="6"/>
      <c r="G22" s="32">
        <f t="shared" si="2"/>
        <v>0</v>
      </c>
      <c r="H22" s="6"/>
      <c r="I22" s="6"/>
      <c r="J22" s="6">
        <f t="shared" si="0"/>
        <v>10</v>
      </c>
      <c r="K22" s="6"/>
      <c r="L22" s="32">
        <f t="shared" si="1"/>
        <v>100</v>
      </c>
      <c r="N22" s="40"/>
    </row>
    <row r="23" spans="1:14" s="4" customFormat="1" ht="11.25">
      <c r="A23" s="6" t="s">
        <v>194</v>
      </c>
      <c r="B23" s="6">
        <v>8</v>
      </c>
      <c r="C23" s="6"/>
      <c r="D23" s="6">
        <v>0</v>
      </c>
      <c r="E23" s="6"/>
      <c r="F23" s="6"/>
      <c r="G23" s="32">
        <f t="shared" si="2"/>
        <v>0</v>
      </c>
      <c r="H23" s="6"/>
      <c r="I23" s="6"/>
      <c r="J23" s="6">
        <f t="shared" si="0"/>
        <v>8</v>
      </c>
      <c r="K23" s="6"/>
      <c r="L23" s="32">
        <f t="shared" si="1"/>
        <v>100</v>
      </c>
      <c r="N23" s="40"/>
    </row>
    <row r="24" spans="1:14" s="4" customFormat="1" ht="11.25">
      <c r="A24" s="6" t="s">
        <v>22</v>
      </c>
      <c r="B24" s="6">
        <v>4</v>
      </c>
      <c r="C24" s="6"/>
      <c r="D24" s="6">
        <v>1</v>
      </c>
      <c r="E24" s="6"/>
      <c r="F24" s="6"/>
      <c r="G24" s="32">
        <f t="shared" si="2"/>
        <v>25</v>
      </c>
      <c r="H24" s="6"/>
      <c r="I24" s="6"/>
      <c r="J24" s="6">
        <f t="shared" si="0"/>
        <v>3</v>
      </c>
      <c r="K24" s="6"/>
      <c r="L24" s="32">
        <f t="shared" si="1"/>
        <v>75</v>
      </c>
      <c r="N24" s="40"/>
    </row>
    <row r="25" spans="1:14" s="4" customFormat="1" ht="11.25">
      <c r="A25" s="6" t="s">
        <v>195</v>
      </c>
      <c r="B25" s="6">
        <v>12</v>
      </c>
      <c r="C25" s="6"/>
      <c r="D25" s="6">
        <v>2</v>
      </c>
      <c r="E25" s="6"/>
      <c r="F25" s="6"/>
      <c r="G25" s="32">
        <f t="shared" si="2"/>
        <v>16.666666666666668</v>
      </c>
      <c r="H25" s="6"/>
      <c r="I25" s="6"/>
      <c r="J25" s="6">
        <f t="shared" si="0"/>
        <v>10</v>
      </c>
      <c r="K25" s="6"/>
      <c r="L25" s="32">
        <f t="shared" si="1"/>
        <v>83.33333333333333</v>
      </c>
      <c r="N25" s="40"/>
    </row>
    <row r="26" spans="1:14" s="31" customFormat="1" ht="12">
      <c r="A26" s="24" t="s">
        <v>19</v>
      </c>
      <c r="B26" s="24">
        <f>SUM(B21:B25)</f>
        <v>47</v>
      </c>
      <c r="C26" s="24"/>
      <c r="D26" s="24">
        <f>SUM(D21:D25)</f>
        <v>9</v>
      </c>
      <c r="E26" s="24"/>
      <c r="F26" s="24"/>
      <c r="G26" s="33">
        <f t="shared" si="2"/>
        <v>19.148936170212767</v>
      </c>
      <c r="H26" s="24"/>
      <c r="I26" s="24"/>
      <c r="J26" s="24">
        <f t="shared" si="0"/>
        <v>38</v>
      </c>
      <c r="K26" s="24"/>
      <c r="L26" s="33">
        <f t="shared" si="1"/>
        <v>80.85106382978724</v>
      </c>
      <c r="N26" s="43"/>
    </row>
    <row r="27" spans="1:14" s="4" customFormat="1" ht="7.5" customHeight="1">
      <c r="A27" s="6"/>
      <c r="B27" s="6"/>
      <c r="C27" s="6"/>
      <c r="D27" s="6"/>
      <c r="E27" s="6"/>
      <c r="F27" s="6"/>
      <c r="G27" s="32"/>
      <c r="H27" s="6"/>
      <c r="I27" s="6"/>
      <c r="J27" s="6"/>
      <c r="K27" s="6"/>
      <c r="L27" s="32"/>
      <c r="N27" s="40"/>
    </row>
    <row r="28" spans="1:14" s="4" customFormat="1" ht="11.25">
      <c r="A28" s="8" t="s">
        <v>23</v>
      </c>
      <c r="B28" s="6"/>
      <c r="C28" s="6"/>
      <c r="D28" s="6"/>
      <c r="E28" s="6"/>
      <c r="F28" s="6"/>
      <c r="G28" s="32"/>
      <c r="H28" s="6"/>
      <c r="I28" s="6"/>
      <c r="J28" s="6"/>
      <c r="K28" s="6"/>
      <c r="L28" s="32"/>
      <c r="N28" s="40"/>
    </row>
    <row r="29" spans="1:14" s="4" customFormat="1" ht="11.25">
      <c r="A29" s="6" t="s">
        <v>196</v>
      </c>
      <c r="B29" s="6">
        <v>15</v>
      </c>
      <c r="C29" s="6"/>
      <c r="D29" s="6">
        <v>1</v>
      </c>
      <c r="E29" s="6"/>
      <c r="F29" s="6"/>
      <c r="G29" s="32">
        <f t="shared" si="2"/>
        <v>6.666666666666667</v>
      </c>
      <c r="H29" s="6"/>
      <c r="I29" s="6"/>
      <c r="J29" s="6">
        <f t="shared" si="0"/>
        <v>14</v>
      </c>
      <c r="K29" s="6"/>
      <c r="L29" s="32">
        <f t="shared" si="1"/>
        <v>93.33333333333333</v>
      </c>
      <c r="N29" s="40"/>
    </row>
    <row r="30" spans="1:14" s="4" customFormat="1" ht="11.25">
      <c r="A30" s="6" t="s">
        <v>24</v>
      </c>
      <c r="B30" s="6">
        <v>24</v>
      </c>
      <c r="C30" s="6"/>
      <c r="D30" s="6">
        <v>8</v>
      </c>
      <c r="E30" s="6"/>
      <c r="F30" s="6"/>
      <c r="G30" s="32">
        <f t="shared" si="2"/>
        <v>33.333333333333336</v>
      </c>
      <c r="H30" s="6"/>
      <c r="I30" s="6"/>
      <c r="J30" s="6">
        <f t="shared" si="0"/>
        <v>16</v>
      </c>
      <c r="K30" s="6"/>
      <c r="L30" s="32">
        <f t="shared" si="1"/>
        <v>66.66666666666667</v>
      </c>
      <c r="N30" s="40"/>
    </row>
    <row r="31" spans="1:14" s="4" customFormat="1" ht="11.25">
      <c r="A31" s="6" t="s">
        <v>197</v>
      </c>
      <c r="B31" s="6">
        <v>20</v>
      </c>
      <c r="C31" s="6"/>
      <c r="D31" s="6">
        <v>7</v>
      </c>
      <c r="E31" s="6"/>
      <c r="F31" s="6"/>
      <c r="G31" s="32">
        <f t="shared" si="2"/>
        <v>35</v>
      </c>
      <c r="H31" s="6"/>
      <c r="I31" s="6"/>
      <c r="J31" s="6">
        <f t="shared" si="0"/>
        <v>13</v>
      </c>
      <c r="K31" s="6"/>
      <c r="L31" s="32">
        <f t="shared" si="1"/>
        <v>65</v>
      </c>
      <c r="N31" s="40"/>
    </row>
    <row r="32" spans="1:14" s="4" customFormat="1" ht="11.25">
      <c r="A32" s="6" t="s">
        <v>198</v>
      </c>
      <c r="B32" s="6">
        <v>10</v>
      </c>
      <c r="C32" s="6"/>
      <c r="D32" s="6">
        <v>5</v>
      </c>
      <c r="E32" s="6"/>
      <c r="F32" s="6"/>
      <c r="G32" s="32">
        <f t="shared" si="2"/>
        <v>50</v>
      </c>
      <c r="H32" s="6"/>
      <c r="I32" s="6"/>
      <c r="J32" s="6">
        <f t="shared" si="0"/>
        <v>5</v>
      </c>
      <c r="K32" s="6"/>
      <c r="L32" s="32">
        <f t="shared" si="1"/>
        <v>50</v>
      </c>
      <c r="N32" s="40"/>
    </row>
    <row r="33" spans="1:14" s="4" customFormat="1" ht="11.25">
      <c r="A33" s="6" t="s">
        <v>199</v>
      </c>
      <c r="B33" s="6">
        <v>12</v>
      </c>
      <c r="C33" s="6"/>
      <c r="D33" s="6">
        <v>1</v>
      </c>
      <c r="E33" s="6"/>
      <c r="F33" s="6"/>
      <c r="G33" s="32">
        <f t="shared" si="2"/>
        <v>8.333333333333334</v>
      </c>
      <c r="H33" s="6"/>
      <c r="I33" s="6"/>
      <c r="J33" s="6">
        <f t="shared" si="0"/>
        <v>11</v>
      </c>
      <c r="K33" s="6"/>
      <c r="L33" s="32">
        <f t="shared" si="1"/>
        <v>91.66666666666667</v>
      </c>
      <c r="N33" s="40"/>
    </row>
    <row r="34" spans="1:14" s="4" customFormat="1" ht="11.25">
      <c r="A34" s="6" t="s">
        <v>200</v>
      </c>
      <c r="B34" s="6">
        <v>12</v>
      </c>
      <c r="C34" s="6"/>
      <c r="D34" s="6">
        <v>2</v>
      </c>
      <c r="E34" s="6"/>
      <c r="F34" s="6"/>
      <c r="G34" s="32">
        <f t="shared" si="2"/>
        <v>16.666666666666668</v>
      </c>
      <c r="H34" s="6"/>
      <c r="I34" s="6"/>
      <c r="J34" s="6">
        <f t="shared" si="0"/>
        <v>10</v>
      </c>
      <c r="K34" s="6"/>
      <c r="L34" s="32">
        <f t="shared" si="1"/>
        <v>83.33333333333333</v>
      </c>
      <c r="N34" s="40"/>
    </row>
    <row r="35" spans="1:14" s="4" customFormat="1" ht="11.25">
      <c r="A35" s="6" t="s">
        <v>201</v>
      </c>
      <c r="B35" s="6">
        <v>23</v>
      </c>
      <c r="C35" s="6"/>
      <c r="D35" s="6">
        <v>6</v>
      </c>
      <c r="E35" s="6"/>
      <c r="F35" s="6"/>
      <c r="G35" s="32">
        <f t="shared" si="2"/>
        <v>26.08695652173913</v>
      </c>
      <c r="H35" s="6"/>
      <c r="I35" s="6"/>
      <c r="J35" s="6">
        <f t="shared" si="0"/>
        <v>17</v>
      </c>
      <c r="K35" s="6"/>
      <c r="L35" s="32">
        <f t="shared" si="1"/>
        <v>73.91304347826087</v>
      </c>
      <c r="N35" s="40"/>
    </row>
    <row r="36" spans="1:14" s="31" customFormat="1" ht="12">
      <c r="A36" s="24" t="s">
        <v>19</v>
      </c>
      <c r="B36" s="24">
        <f>SUM(B29:B35)</f>
        <v>116</v>
      </c>
      <c r="C36" s="24"/>
      <c r="D36" s="24">
        <f>SUM(D29:D35)</f>
        <v>30</v>
      </c>
      <c r="E36" s="24"/>
      <c r="F36" s="24"/>
      <c r="G36" s="33">
        <f t="shared" si="2"/>
        <v>25.862068965517242</v>
      </c>
      <c r="H36" s="24"/>
      <c r="I36" s="24"/>
      <c r="J36" s="24">
        <f t="shared" si="0"/>
        <v>86</v>
      </c>
      <c r="K36" s="24"/>
      <c r="L36" s="33">
        <f t="shared" si="1"/>
        <v>74.13793103448276</v>
      </c>
      <c r="N36" s="43"/>
    </row>
    <row r="37" spans="1:14" s="4" customFormat="1" ht="7.5" customHeight="1">
      <c r="A37" s="6"/>
      <c r="B37" s="6"/>
      <c r="C37" s="6"/>
      <c r="D37" s="6"/>
      <c r="E37" s="6"/>
      <c r="F37" s="6"/>
      <c r="G37" s="32"/>
      <c r="H37" s="6"/>
      <c r="I37" s="6"/>
      <c r="J37" s="6"/>
      <c r="K37" s="6"/>
      <c r="L37" s="32"/>
      <c r="N37" s="40"/>
    </row>
    <row r="38" spans="1:14" s="4" customFormat="1" ht="11.25">
      <c r="A38" s="8" t="s">
        <v>25</v>
      </c>
      <c r="B38" s="6"/>
      <c r="C38" s="6"/>
      <c r="D38" s="6"/>
      <c r="E38" s="6"/>
      <c r="F38" s="6"/>
      <c r="G38" s="32"/>
      <c r="H38" s="6"/>
      <c r="I38" s="6"/>
      <c r="J38" s="6"/>
      <c r="K38" s="6"/>
      <c r="L38" s="32"/>
      <c r="N38" s="40"/>
    </row>
    <row r="39" spans="1:14" s="4" customFormat="1" ht="12.75">
      <c r="A39" s="6" t="s">
        <v>202</v>
      </c>
      <c r="B39" s="34" t="s">
        <v>116</v>
      </c>
      <c r="C39" s="6"/>
      <c r="D39" s="34" t="s">
        <v>116</v>
      </c>
      <c r="E39" s="6"/>
      <c r="F39" s="6"/>
      <c r="G39" s="34" t="s">
        <v>116</v>
      </c>
      <c r="H39" s="6"/>
      <c r="I39" s="6"/>
      <c r="J39" s="34" t="s">
        <v>116</v>
      </c>
      <c r="K39" s="6"/>
      <c r="L39" s="34" t="s">
        <v>116</v>
      </c>
      <c r="N39" s="40"/>
    </row>
    <row r="40" spans="1:14" s="4" customFormat="1" ht="11.25">
      <c r="A40" s="6" t="s">
        <v>26</v>
      </c>
      <c r="B40" s="6">
        <v>13</v>
      </c>
      <c r="C40" s="6"/>
      <c r="D40" s="6">
        <v>0</v>
      </c>
      <c r="E40" s="6"/>
      <c r="F40" s="6"/>
      <c r="G40" s="32">
        <f t="shared" si="2"/>
        <v>0</v>
      </c>
      <c r="H40" s="6"/>
      <c r="I40" s="6"/>
      <c r="J40" s="6">
        <f t="shared" si="0"/>
        <v>13</v>
      </c>
      <c r="K40" s="6"/>
      <c r="L40" s="32">
        <f t="shared" si="1"/>
        <v>100</v>
      </c>
      <c r="N40" s="40"/>
    </row>
    <row r="41" spans="1:14" s="4" customFormat="1" ht="12.75">
      <c r="A41" s="6" t="s">
        <v>27</v>
      </c>
      <c r="B41" s="6">
        <v>1</v>
      </c>
      <c r="C41" s="6"/>
      <c r="D41" s="6">
        <v>0</v>
      </c>
      <c r="E41" s="34"/>
      <c r="F41" s="6"/>
      <c r="G41" s="32">
        <f t="shared" si="2"/>
        <v>0</v>
      </c>
      <c r="H41" s="6"/>
      <c r="I41" s="6"/>
      <c r="J41" s="6">
        <v>0</v>
      </c>
      <c r="K41" s="6"/>
      <c r="L41" s="32">
        <f t="shared" si="1"/>
        <v>0</v>
      </c>
      <c r="N41" s="40"/>
    </row>
    <row r="42" spans="1:14" s="4" customFormat="1" ht="11.25">
      <c r="A42" s="6" t="s">
        <v>203</v>
      </c>
      <c r="B42" s="6">
        <v>13</v>
      </c>
      <c r="C42" s="6"/>
      <c r="D42" s="6">
        <v>1</v>
      </c>
      <c r="E42" s="6"/>
      <c r="F42" s="6"/>
      <c r="G42" s="32">
        <f t="shared" si="2"/>
        <v>7.6923076923076925</v>
      </c>
      <c r="H42" s="6"/>
      <c r="I42" s="6"/>
      <c r="J42" s="6">
        <f t="shared" si="0"/>
        <v>12</v>
      </c>
      <c r="K42" s="6"/>
      <c r="L42" s="32">
        <f t="shared" si="1"/>
        <v>92.3076923076923</v>
      </c>
      <c r="N42" s="40"/>
    </row>
    <row r="43" spans="1:14" s="4" customFormat="1" ht="11.25">
      <c r="A43" s="6" t="s">
        <v>204</v>
      </c>
      <c r="B43" s="6">
        <v>19</v>
      </c>
      <c r="C43" s="6"/>
      <c r="D43" s="6">
        <v>1</v>
      </c>
      <c r="E43" s="6"/>
      <c r="F43" s="6"/>
      <c r="G43" s="32">
        <f t="shared" si="2"/>
        <v>5.2631578947368425</v>
      </c>
      <c r="H43" s="6"/>
      <c r="I43" s="6"/>
      <c r="J43" s="6">
        <f t="shared" si="0"/>
        <v>18</v>
      </c>
      <c r="K43" s="6"/>
      <c r="L43" s="32">
        <f t="shared" si="1"/>
        <v>94.73684210526316</v>
      </c>
      <c r="N43" s="40"/>
    </row>
    <row r="44" spans="1:14" s="4" customFormat="1" ht="11.25">
      <c r="A44" s="6" t="s">
        <v>228</v>
      </c>
      <c r="B44" s="6">
        <v>10</v>
      </c>
      <c r="C44" s="6"/>
      <c r="D44" s="6">
        <v>1</v>
      </c>
      <c r="E44" s="6"/>
      <c r="F44" s="6"/>
      <c r="G44" s="32">
        <f t="shared" si="2"/>
        <v>10</v>
      </c>
      <c r="H44" s="6"/>
      <c r="I44" s="6"/>
      <c r="J44" s="6">
        <f t="shared" si="0"/>
        <v>9</v>
      </c>
      <c r="K44" s="6"/>
      <c r="L44" s="32">
        <f t="shared" si="1"/>
        <v>90</v>
      </c>
      <c r="N44" s="40"/>
    </row>
    <row r="45" spans="1:14" s="4" customFormat="1" ht="11.25">
      <c r="A45" s="6" t="s">
        <v>205</v>
      </c>
      <c r="B45" s="6">
        <v>17</v>
      </c>
      <c r="C45" s="6"/>
      <c r="D45" s="6">
        <v>3</v>
      </c>
      <c r="E45" s="6"/>
      <c r="F45" s="6"/>
      <c r="G45" s="32">
        <f t="shared" si="2"/>
        <v>17.647058823529413</v>
      </c>
      <c r="H45" s="6"/>
      <c r="I45" s="6"/>
      <c r="J45" s="6">
        <f t="shared" si="0"/>
        <v>14</v>
      </c>
      <c r="K45" s="6"/>
      <c r="L45" s="32">
        <f t="shared" si="1"/>
        <v>82.3529411764706</v>
      </c>
      <c r="N45" s="40"/>
    </row>
    <row r="46" spans="1:14" s="4" customFormat="1" ht="11.25">
      <c r="A46" s="6" t="s">
        <v>206</v>
      </c>
      <c r="B46" s="6">
        <v>4</v>
      </c>
      <c r="C46" s="6"/>
      <c r="D46" s="6">
        <v>0</v>
      </c>
      <c r="E46" s="6"/>
      <c r="F46" s="6"/>
      <c r="G46" s="32">
        <f t="shared" si="2"/>
        <v>0</v>
      </c>
      <c r="H46" s="6"/>
      <c r="I46" s="6"/>
      <c r="J46" s="6">
        <f t="shared" si="0"/>
        <v>4</v>
      </c>
      <c r="K46" s="6"/>
      <c r="L46" s="32">
        <f t="shared" si="1"/>
        <v>100</v>
      </c>
      <c r="N46" s="40"/>
    </row>
    <row r="47" spans="1:14" s="4" customFormat="1" ht="11.25">
      <c r="A47" s="6" t="s">
        <v>28</v>
      </c>
      <c r="B47" s="6">
        <v>5</v>
      </c>
      <c r="C47" s="6"/>
      <c r="D47" s="6">
        <v>1</v>
      </c>
      <c r="E47" s="6"/>
      <c r="F47" s="6"/>
      <c r="G47" s="32">
        <f t="shared" si="2"/>
        <v>20</v>
      </c>
      <c r="H47" s="6"/>
      <c r="I47" s="6"/>
      <c r="J47" s="6">
        <f t="shared" si="0"/>
        <v>4</v>
      </c>
      <c r="K47" s="6"/>
      <c r="L47" s="32">
        <f t="shared" si="1"/>
        <v>80</v>
      </c>
      <c r="N47" s="40"/>
    </row>
    <row r="48" spans="1:14" s="4" customFormat="1" ht="11.25">
      <c r="A48" s="6" t="s">
        <v>207</v>
      </c>
      <c r="B48" s="6">
        <v>8</v>
      </c>
      <c r="C48" s="6"/>
      <c r="D48" s="6">
        <v>1</v>
      </c>
      <c r="E48" s="6"/>
      <c r="F48" s="6"/>
      <c r="G48" s="32">
        <f t="shared" si="2"/>
        <v>12.5</v>
      </c>
      <c r="H48" s="6"/>
      <c r="I48" s="6"/>
      <c r="J48" s="6">
        <f t="shared" si="0"/>
        <v>7</v>
      </c>
      <c r="K48" s="6"/>
      <c r="L48" s="32">
        <f t="shared" si="1"/>
        <v>87.5</v>
      </c>
      <c r="N48" s="40"/>
    </row>
    <row r="49" spans="1:14" s="31" customFormat="1" ht="12">
      <c r="A49" s="25" t="s">
        <v>19</v>
      </c>
      <c r="B49" s="24">
        <f>SUM(B39:B48)</f>
        <v>90</v>
      </c>
      <c r="C49" s="24"/>
      <c r="D49" s="24">
        <f>SUM(D39:D48)</f>
        <v>8</v>
      </c>
      <c r="E49" s="24"/>
      <c r="F49" s="24"/>
      <c r="G49" s="33">
        <f t="shared" si="2"/>
        <v>8.88888888888889</v>
      </c>
      <c r="H49" s="24"/>
      <c r="I49" s="24"/>
      <c r="J49" s="24">
        <f t="shared" si="0"/>
        <v>82</v>
      </c>
      <c r="K49" s="24"/>
      <c r="L49" s="33">
        <f t="shared" si="1"/>
        <v>91.11111111111111</v>
      </c>
      <c r="N49" s="43"/>
    </row>
    <row r="50" spans="1:14" s="4" customFormat="1" ht="7.5" customHeight="1">
      <c r="A50" s="6"/>
      <c r="B50" s="6"/>
      <c r="C50" s="6"/>
      <c r="D50" s="6"/>
      <c r="E50" s="6"/>
      <c r="F50" s="6"/>
      <c r="G50" s="32"/>
      <c r="H50" s="6"/>
      <c r="I50" s="6"/>
      <c r="J50" s="6"/>
      <c r="K50" s="6"/>
      <c r="L50" s="32"/>
      <c r="N50" s="40"/>
    </row>
    <row r="51" spans="1:14" s="4" customFormat="1" ht="11.25">
      <c r="A51" s="8" t="s">
        <v>29</v>
      </c>
      <c r="B51" s="6"/>
      <c r="C51" s="6"/>
      <c r="D51" s="6"/>
      <c r="E51" s="6"/>
      <c r="F51" s="6"/>
      <c r="G51" s="32"/>
      <c r="H51" s="6"/>
      <c r="I51" s="6"/>
      <c r="J51" s="6"/>
      <c r="K51" s="6"/>
      <c r="L51" s="32"/>
      <c r="N51" s="40"/>
    </row>
    <row r="52" spans="1:14" s="4" customFormat="1" ht="11.25">
      <c r="A52" s="6" t="s">
        <v>30</v>
      </c>
      <c r="B52" s="6">
        <v>10</v>
      </c>
      <c r="C52" s="6"/>
      <c r="D52" s="6">
        <v>5</v>
      </c>
      <c r="E52" s="6"/>
      <c r="F52" s="6"/>
      <c r="G52" s="32">
        <f t="shared" si="2"/>
        <v>50</v>
      </c>
      <c r="H52" s="6"/>
      <c r="I52" s="6"/>
      <c r="J52" s="6">
        <f t="shared" si="0"/>
        <v>5</v>
      </c>
      <c r="K52" s="6"/>
      <c r="L52" s="32">
        <f t="shared" si="1"/>
        <v>50</v>
      </c>
      <c r="N52" s="40"/>
    </row>
    <row r="53" spans="1:14" s="4" customFormat="1" ht="11.25">
      <c r="A53" s="6" t="s">
        <v>208</v>
      </c>
      <c r="B53" s="6">
        <v>6</v>
      </c>
      <c r="C53" s="6"/>
      <c r="D53" s="6">
        <v>5</v>
      </c>
      <c r="E53" s="6"/>
      <c r="F53" s="6"/>
      <c r="G53" s="32">
        <f t="shared" si="2"/>
        <v>83.33333333333333</v>
      </c>
      <c r="H53" s="6"/>
      <c r="I53" s="6"/>
      <c r="J53" s="6">
        <f t="shared" si="0"/>
        <v>1</v>
      </c>
      <c r="K53" s="6"/>
      <c r="L53" s="32">
        <f t="shared" si="1"/>
        <v>16.666666666666668</v>
      </c>
      <c r="N53" s="40"/>
    </row>
    <row r="54" spans="1:14" s="4" customFormat="1" ht="11.25">
      <c r="A54" s="6" t="s">
        <v>209</v>
      </c>
      <c r="B54" s="6">
        <v>8</v>
      </c>
      <c r="C54" s="6"/>
      <c r="D54" s="6">
        <v>0</v>
      </c>
      <c r="E54" s="6"/>
      <c r="F54" s="6"/>
      <c r="G54" s="32">
        <f t="shared" si="2"/>
        <v>0</v>
      </c>
      <c r="H54" s="6"/>
      <c r="I54" s="6"/>
      <c r="J54" s="6">
        <f t="shared" si="0"/>
        <v>8</v>
      </c>
      <c r="K54" s="6"/>
      <c r="L54" s="32">
        <f t="shared" si="1"/>
        <v>100</v>
      </c>
      <c r="N54" s="40"/>
    </row>
    <row r="55" spans="1:14" s="4" customFormat="1" ht="11.25">
      <c r="A55" s="6" t="s">
        <v>210</v>
      </c>
      <c r="B55" s="6">
        <v>10</v>
      </c>
      <c r="C55" s="6"/>
      <c r="D55" s="6">
        <v>2</v>
      </c>
      <c r="E55" s="6"/>
      <c r="F55" s="6"/>
      <c r="G55" s="32">
        <f t="shared" si="2"/>
        <v>20</v>
      </c>
      <c r="H55" s="6"/>
      <c r="I55" s="6"/>
      <c r="J55" s="6">
        <f t="shared" si="0"/>
        <v>8</v>
      </c>
      <c r="K55" s="6"/>
      <c r="L55" s="32">
        <f t="shared" si="1"/>
        <v>80</v>
      </c>
      <c r="N55" s="40"/>
    </row>
    <row r="56" spans="1:14" s="4" customFormat="1" ht="11.25">
      <c r="A56" s="6" t="s">
        <v>211</v>
      </c>
      <c r="B56" s="6">
        <v>38</v>
      </c>
      <c r="C56" s="6"/>
      <c r="D56" s="6">
        <v>15</v>
      </c>
      <c r="E56" s="6"/>
      <c r="F56" s="6"/>
      <c r="G56" s="32">
        <f t="shared" si="2"/>
        <v>39.473684210526315</v>
      </c>
      <c r="H56" s="6"/>
      <c r="I56" s="6"/>
      <c r="J56" s="6">
        <f t="shared" si="0"/>
        <v>23</v>
      </c>
      <c r="K56" s="6"/>
      <c r="L56" s="32">
        <f t="shared" si="1"/>
        <v>60.526315789473685</v>
      </c>
      <c r="N56" s="40"/>
    </row>
    <row r="57" spans="1:14" s="4" customFormat="1" ht="11.25">
      <c r="A57" s="6" t="s">
        <v>212</v>
      </c>
      <c r="B57" s="6">
        <v>12</v>
      </c>
      <c r="C57" s="6"/>
      <c r="D57" s="6">
        <v>1</v>
      </c>
      <c r="E57" s="6"/>
      <c r="F57" s="6"/>
      <c r="G57" s="32">
        <f t="shared" si="2"/>
        <v>8.333333333333334</v>
      </c>
      <c r="H57" s="6"/>
      <c r="I57" s="6"/>
      <c r="J57" s="6">
        <f t="shared" si="0"/>
        <v>11</v>
      </c>
      <c r="K57" s="6"/>
      <c r="L57" s="32">
        <f t="shared" si="1"/>
        <v>91.66666666666667</v>
      </c>
      <c r="N57" s="40"/>
    </row>
    <row r="58" spans="1:14" s="4" customFormat="1" ht="12.75">
      <c r="A58" s="6" t="s">
        <v>31</v>
      </c>
      <c r="B58" s="34" t="s">
        <v>116</v>
      </c>
      <c r="C58" s="6"/>
      <c r="D58" s="34" t="s">
        <v>116</v>
      </c>
      <c r="E58" s="6"/>
      <c r="F58" s="6"/>
      <c r="G58" s="34" t="s">
        <v>116</v>
      </c>
      <c r="H58" s="6"/>
      <c r="I58" s="6"/>
      <c r="J58" s="34" t="s">
        <v>116</v>
      </c>
      <c r="K58" s="6"/>
      <c r="L58" s="34" t="s">
        <v>116</v>
      </c>
      <c r="N58" s="40"/>
    </row>
    <row r="59" spans="1:14" s="4" customFormat="1" ht="11.25">
      <c r="A59" s="6" t="s">
        <v>213</v>
      </c>
      <c r="B59" s="6">
        <v>12</v>
      </c>
      <c r="C59" s="6"/>
      <c r="D59" s="6">
        <v>0</v>
      </c>
      <c r="E59" s="6"/>
      <c r="F59" s="6"/>
      <c r="G59" s="32">
        <f t="shared" si="2"/>
        <v>0</v>
      </c>
      <c r="H59" s="6"/>
      <c r="I59" s="6"/>
      <c r="J59" s="6">
        <f t="shared" si="0"/>
        <v>12</v>
      </c>
      <c r="K59" s="6"/>
      <c r="L59" s="32">
        <f t="shared" si="1"/>
        <v>100</v>
      </c>
      <c r="N59" s="40"/>
    </row>
    <row r="60" spans="1:14" s="4" customFormat="1" ht="12.75">
      <c r="A60" s="6" t="s">
        <v>32</v>
      </c>
      <c r="B60" s="6">
        <v>1</v>
      </c>
      <c r="C60" s="6"/>
      <c r="D60" s="6">
        <v>0</v>
      </c>
      <c r="E60" s="34"/>
      <c r="F60" s="6"/>
      <c r="G60" s="32">
        <f t="shared" si="2"/>
        <v>0</v>
      </c>
      <c r="H60" s="6"/>
      <c r="I60" s="6"/>
      <c r="J60" s="6">
        <v>0</v>
      </c>
      <c r="K60" s="6"/>
      <c r="L60" s="32">
        <f t="shared" si="1"/>
        <v>0</v>
      </c>
      <c r="N60" s="40"/>
    </row>
    <row r="61" spans="1:14" s="4" customFormat="1" ht="11.25">
      <c r="A61" s="6" t="s">
        <v>19</v>
      </c>
      <c r="B61" s="6">
        <f>SUM(B52:B60)</f>
        <v>97</v>
      </c>
      <c r="C61" s="6"/>
      <c r="D61" s="6">
        <f>SUM(D52:D60)</f>
        <v>28</v>
      </c>
      <c r="E61" s="6"/>
      <c r="F61" s="6"/>
      <c r="G61" s="32">
        <f t="shared" si="2"/>
        <v>28.8659793814433</v>
      </c>
      <c r="H61" s="6"/>
      <c r="I61" s="6"/>
      <c r="J61" s="6">
        <f t="shared" si="0"/>
        <v>69</v>
      </c>
      <c r="K61" s="6"/>
      <c r="L61" s="32">
        <f t="shared" si="1"/>
        <v>71.1340206185567</v>
      </c>
      <c r="N61" s="40"/>
    </row>
    <row r="62" spans="1:14" s="4" customFormat="1" ht="7.5" customHeight="1">
      <c r="A62" s="6"/>
      <c r="B62" s="6"/>
      <c r="C62" s="6"/>
      <c r="D62" s="6"/>
      <c r="E62" s="6"/>
      <c r="F62" s="6"/>
      <c r="G62" s="32"/>
      <c r="H62" s="6"/>
      <c r="I62" s="6"/>
      <c r="J62" s="6"/>
      <c r="K62" s="6"/>
      <c r="L62" s="32"/>
      <c r="N62" s="40"/>
    </row>
    <row r="63" spans="1:14" s="31" customFormat="1" ht="12">
      <c r="A63" s="25" t="s">
        <v>33</v>
      </c>
      <c r="B63" s="24">
        <f>B18+B26+B36+B49+B61</f>
        <v>371</v>
      </c>
      <c r="C63" s="24"/>
      <c r="D63" s="24">
        <f>D18+D26+D36+D49+D61</f>
        <v>80</v>
      </c>
      <c r="E63" s="24"/>
      <c r="F63" s="24"/>
      <c r="G63" s="33">
        <f t="shared" si="2"/>
        <v>21.5633423180593</v>
      </c>
      <c r="H63" s="24"/>
      <c r="I63" s="24"/>
      <c r="J63" s="24">
        <f t="shared" si="0"/>
        <v>291</v>
      </c>
      <c r="K63" s="24"/>
      <c r="L63" s="33">
        <f t="shared" si="1"/>
        <v>78.4366576819407</v>
      </c>
      <c r="N63" s="43"/>
    </row>
    <row r="64" spans="1:14" s="4" customFormat="1" ht="7.5" customHeight="1">
      <c r="A64" s="7"/>
      <c r="B64" s="7"/>
      <c r="C64" s="7"/>
      <c r="D64" s="7"/>
      <c r="E64" s="7"/>
      <c r="F64" s="7"/>
      <c r="G64" s="48"/>
      <c r="H64" s="7"/>
      <c r="I64" s="7"/>
      <c r="J64" s="7"/>
      <c r="K64" s="7"/>
      <c r="L64" s="48"/>
      <c r="M64" s="14"/>
      <c r="N64" s="46"/>
    </row>
    <row r="65" spans="1:11" s="4" customFormat="1" ht="7.5" customHeight="1">
      <c r="A65" s="6"/>
      <c r="B65" s="6"/>
      <c r="C65" s="6"/>
      <c r="D65" s="6"/>
      <c r="E65" s="6"/>
      <c r="F65" s="6"/>
      <c r="G65" s="32"/>
      <c r="H65" s="6"/>
      <c r="I65" s="6"/>
      <c r="J65" s="6"/>
      <c r="K65" s="6"/>
    </row>
    <row r="66" spans="1:11" s="4" customFormat="1" ht="15">
      <c r="A66" s="55" t="s">
        <v>221</v>
      </c>
      <c r="B66" s="6"/>
      <c r="C66" s="6"/>
      <c r="D66" s="6"/>
      <c r="E66" s="6"/>
      <c r="F66" s="6"/>
      <c r="G66" s="32"/>
      <c r="H66" s="6"/>
      <c r="I66" s="6"/>
      <c r="J66" s="6"/>
      <c r="K66" s="6"/>
    </row>
    <row r="67" spans="1:11" s="4" customFormat="1" ht="11.25">
      <c r="A67" s="6" t="s">
        <v>222</v>
      </c>
      <c r="B67" s="6"/>
      <c r="C67" s="6"/>
      <c r="D67" s="6"/>
      <c r="E67" s="6"/>
      <c r="F67" s="6"/>
      <c r="G67" s="32"/>
      <c r="H67" s="6"/>
      <c r="I67" s="6"/>
      <c r="J67" s="6"/>
      <c r="K67" s="6"/>
    </row>
    <row r="68" spans="1:11" s="4" customFormat="1" ht="15">
      <c r="A68" s="55" t="s">
        <v>164</v>
      </c>
      <c r="B68" s="6"/>
      <c r="C68" s="6"/>
      <c r="D68" s="6"/>
      <c r="E68" s="6"/>
      <c r="F68" s="6"/>
      <c r="G68" s="32"/>
      <c r="H68" s="6"/>
      <c r="I68" s="6"/>
      <c r="J68" s="6"/>
      <c r="K68" s="6"/>
    </row>
    <row r="69" spans="1:11" s="4" customFormat="1" ht="11.25">
      <c r="A69" s="6"/>
      <c r="B69" s="6"/>
      <c r="C69" s="6"/>
      <c r="D69" s="6"/>
      <c r="E69" s="6"/>
      <c r="F69" s="6"/>
      <c r="G69" s="32"/>
      <c r="H69" s="6"/>
      <c r="I69" s="6"/>
      <c r="J69" s="6"/>
      <c r="K69" s="6"/>
    </row>
    <row r="70" spans="1:11" s="4" customFormat="1" ht="11.25">
      <c r="A70" s="6"/>
      <c r="B70" s="6"/>
      <c r="C70" s="6"/>
      <c r="D70" s="6"/>
      <c r="E70" s="6"/>
      <c r="F70" s="6"/>
      <c r="G70" s="32"/>
      <c r="H70" s="6"/>
      <c r="I70" s="6"/>
      <c r="J70" s="6"/>
      <c r="K70" s="6"/>
    </row>
    <row r="71" spans="1:11" s="4" customFormat="1" ht="11.25">
      <c r="A71" s="6"/>
      <c r="B71" s="6"/>
      <c r="C71" s="6"/>
      <c r="D71" s="6"/>
      <c r="E71" s="6"/>
      <c r="F71" s="6"/>
      <c r="G71" s="32"/>
      <c r="H71" s="6"/>
      <c r="I71" s="6"/>
      <c r="J71" s="6"/>
      <c r="K71" s="6"/>
    </row>
    <row r="72" spans="1:11" s="4" customFormat="1" ht="11.25">
      <c r="A72" s="6"/>
      <c r="B72" s="6"/>
      <c r="C72" s="6"/>
      <c r="D72" s="6"/>
      <c r="E72" s="6"/>
      <c r="F72" s="6"/>
      <c r="G72" s="32"/>
      <c r="H72" s="6"/>
      <c r="I72" s="6"/>
      <c r="J72" s="6"/>
      <c r="K72" s="6"/>
    </row>
    <row r="73" spans="7:11" s="4" customFormat="1" ht="11.25">
      <c r="G73" s="40"/>
      <c r="H73" s="6"/>
      <c r="I73" s="6"/>
      <c r="J73" s="6"/>
      <c r="K73" s="6"/>
    </row>
  </sheetData>
  <printOptions/>
  <pageMargins left="1.17" right="0.54" top="0.61" bottom="0.34" header="0.3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workbookViewId="0" topLeftCell="A1">
      <selection activeCell="B29" sqref="B29"/>
    </sheetView>
  </sheetViews>
  <sheetFormatPr defaultColWidth="9.140625" defaultRowHeight="12.75"/>
  <cols>
    <col min="1" max="1" width="32.57421875" style="0" customWidth="1"/>
    <col min="2" max="2" width="4.00390625" style="0" customWidth="1"/>
    <col min="3" max="3" width="6.00390625" style="0" customWidth="1"/>
    <col min="4" max="4" width="5.421875" style="0" customWidth="1"/>
    <col min="5" max="5" width="6.7109375" style="0" customWidth="1"/>
    <col min="6" max="6" width="5.28125" style="0" customWidth="1"/>
    <col min="7" max="7" width="6.00390625" style="0" customWidth="1"/>
    <col min="8" max="8" width="6.421875" style="0" customWidth="1"/>
    <col min="9" max="9" width="0.85546875" style="0" customWidth="1"/>
    <col min="10" max="10" width="2.57421875" style="0" customWidth="1"/>
    <col min="11" max="11" width="9.7109375" style="0" customWidth="1"/>
    <col min="12" max="12" width="6.57421875" style="0" customWidth="1"/>
    <col min="13" max="13" width="2.8515625" style="0" customWidth="1"/>
  </cols>
  <sheetData>
    <row r="1" s="64" customFormat="1" ht="17.25">
      <c r="K1" s="64" t="s">
        <v>190</v>
      </c>
    </row>
    <row r="4" s="2" customFormat="1" ht="12.75">
      <c r="A4" s="2" t="s">
        <v>142</v>
      </c>
    </row>
    <row r="5" s="2" customFormat="1" ht="12.75">
      <c r="A5" s="2" t="s">
        <v>224</v>
      </c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1" s="6" customFormat="1" ht="9.75">
      <c r="A7" s="6" t="s">
        <v>11</v>
      </c>
      <c r="B7" s="10" t="s">
        <v>114</v>
      </c>
      <c r="C7" s="10"/>
      <c r="D7" s="10"/>
      <c r="E7" s="10"/>
      <c r="F7" s="10"/>
      <c r="G7" s="10"/>
      <c r="H7" s="10"/>
      <c r="I7" s="10"/>
      <c r="J7" s="10"/>
      <c r="K7" s="6" t="s">
        <v>143</v>
      </c>
    </row>
    <row r="8" spans="2:11" s="6" customFormat="1" ht="9.75">
      <c r="B8" s="6" t="s">
        <v>108</v>
      </c>
      <c r="D8" s="6" t="s">
        <v>9</v>
      </c>
      <c r="F8" s="6" t="s">
        <v>110</v>
      </c>
      <c r="H8" s="6" t="s">
        <v>141</v>
      </c>
      <c r="K8" s="6" t="s">
        <v>146</v>
      </c>
    </row>
    <row r="9" spans="2:11" s="6" customFormat="1" ht="9.75">
      <c r="B9" s="5" t="s">
        <v>109</v>
      </c>
      <c r="C9" s="5"/>
      <c r="D9" s="5" t="s">
        <v>10</v>
      </c>
      <c r="E9" s="5"/>
      <c r="F9" s="5" t="s">
        <v>111</v>
      </c>
      <c r="G9" s="5"/>
      <c r="H9" s="5" t="s">
        <v>140</v>
      </c>
      <c r="K9" s="6" t="s">
        <v>145</v>
      </c>
    </row>
    <row r="10" spans="1:12" s="6" customFormat="1" ht="9.75">
      <c r="A10" s="7"/>
      <c r="B10" s="7"/>
      <c r="C10" s="7"/>
      <c r="D10" s="7"/>
      <c r="E10" s="7"/>
      <c r="F10" s="7"/>
      <c r="G10" s="7"/>
      <c r="H10" s="7"/>
      <c r="I10" s="7"/>
      <c r="J10" s="7"/>
      <c r="K10" s="7" t="s">
        <v>144</v>
      </c>
      <c r="L10" s="7"/>
    </row>
    <row r="11" spans="1:7" s="6" customFormat="1" ht="6" customHeight="1">
      <c r="A11" s="5"/>
      <c r="B11" s="5"/>
      <c r="C11" s="5"/>
      <c r="D11" s="5"/>
      <c r="E11" s="5"/>
      <c r="F11" s="5"/>
      <c r="G11" s="5"/>
    </row>
    <row r="12" spans="1:7" s="8" customFormat="1" ht="9.75">
      <c r="A12" s="15" t="s">
        <v>13</v>
      </c>
      <c r="B12" s="15"/>
      <c r="C12" s="15"/>
      <c r="D12" s="15"/>
      <c r="E12" s="15"/>
      <c r="F12" s="15"/>
      <c r="G12" s="15"/>
    </row>
    <row r="13" s="6" customFormat="1" ht="9.75">
      <c r="A13" s="6" t="s">
        <v>41</v>
      </c>
    </row>
    <row r="14" spans="1:11" s="6" customFormat="1" ht="9.75">
      <c r="A14" s="6" t="s">
        <v>119</v>
      </c>
      <c r="B14" s="6">
        <v>216</v>
      </c>
      <c r="D14" s="6">
        <v>38</v>
      </c>
      <c r="F14" s="6">
        <v>13</v>
      </c>
      <c r="H14" s="6">
        <v>24</v>
      </c>
      <c r="K14" s="6">
        <f>B14+D14+F14+H14</f>
        <v>291</v>
      </c>
    </row>
    <row r="15" s="6" customFormat="1" ht="6" customHeight="1"/>
    <row r="16" s="6" customFormat="1" ht="9.75">
      <c r="A16" s="6" t="s">
        <v>90</v>
      </c>
    </row>
    <row r="17" s="6" customFormat="1" ht="9.75">
      <c r="A17" s="6" t="s">
        <v>120</v>
      </c>
    </row>
    <row r="18" spans="1:11" s="6" customFormat="1" ht="9.75">
      <c r="A18" s="5" t="s">
        <v>121</v>
      </c>
      <c r="B18" s="5">
        <v>214</v>
      </c>
      <c r="C18" s="5"/>
      <c r="D18" s="5">
        <v>20</v>
      </c>
      <c r="E18" s="5"/>
      <c r="F18" s="5">
        <v>4</v>
      </c>
      <c r="G18" s="5"/>
      <c r="H18" s="5">
        <v>53</v>
      </c>
      <c r="I18" s="5"/>
      <c r="J18" s="5"/>
      <c r="K18" s="5">
        <f>B18+D18+F18+H18</f>
        <v>291</v>
      </c>
    </row>
    <row r="19" spans="1:12" s="6" customFormat="1" ht="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="6" customFormat="1" ht="6" customHeight="1"/>
    <row r="21" spans="1:7" s="8" customFormat="1" ht="9.75">
      <c r="A21" s="15" t="s">
        <v>12</v>
      </c>
      <c r="B21" s="15"/>
      <c r="C21" s="15"/>
      <c r="D21" s="15"/>
      <c r="E21" s="15"/>
      <c r="F21" s="15"/>
      <c r="G21" s="15"/>
    </row>
    <row r="22" s="6" customFormat="1" ht="9.75">
      <c r="A22" s="6" t="s">
        <v>91</v>
      </c>
    </row>
    <row r="23" s="6" customFormat="1" ht="9.75">
      <c r="A23" s="6" t="s">
        <v>122</v>
      </c>
    </row>
    <row r="24" spans="1:11" s="6" customFormat="1" ht="9.75">
      <c r="A24" s="6" t="s">
        <v>123</v>
      </c>
      <c r="B24" s="6">
        <v>210</v>
      </c>
      <c r="D24" s="6">
        <v>28</v>
      </c>
      <c r="F24" s="6">
        <v>10</v>
      </c>
      <c r="H24" s="6">
        <v>43</v>
      </c>
      <c r="K24" s="6">
        <f>B24+D24+F24+H24</f>
        <v>291</v>
      </c>
    </row>
    <row r="25" spans="1:12" s="6" customFormat="1" ht="6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="6" customFormat="1" ht="6" customHeight="1"/>
    <row r="27" spans="1:7" s="8" customFormat="1" ht="9.75">
      <c r="A27" s="15" t="s">
        <v>14</v>
      </c>
      <c r="B27" s="15"/>
      <c r="C27" s="15"/>
      <c r="D27" s="15"/>
      <c r="E27" s="15"/>
      <c r="F27" s="15"/>
      <c r="G27" s="15"/>
    </row>
    <row r="28" s="6" customFormat="1" ht="9.75">
      <c r="A28" s="6" t="s">
        <v>64</v>
      </c>
    </row>
    <row r="29" s="6" customFormat="1" ht="9.75">
      <c r="A29" s="6" t="s">
        <v>124</v>
      </c>
    </row>
    <row r="30" spans="1:11" s="6" customFormat="1" ht="9.75">
      <c r="A30" s="6" t="s">
        <v>125</v>
      </c>
      <c r="B30" s="6">
        <v>240</v>
      </c>
      <c r="D30" s="6">
        <v>28</v>
      </c>
      <c r="F30" s="6">
        <v>5</v>
      </c>
      <c r="H30" s="6">
        <v>18</v>
      </c>
      <c r="K30" s="6">
        <f>B30+D30+F30+H30</f>
        <v>291</v>
      </c>
    </row>
    <row r="31" s="6" customFormat="1" ht="6" customHeight="1"/>
    <row r="32" s="6" customFormat="1" ht="9.75">
      <c r="A32" s="6" t="s">
        <v>229</v>
      </c>
    </row>
    <row r="33" s="6" customFormat="1" ht="9.75">
      <c r="A33" s="6" t="s">
        <v>126</v>
      </c>
    </row>
    <row r="34" s="6" customFormat="1" ht="9.75">
      <c r="A34" s="6" t="s">
        <v>127</v>
      </c>
    </row>
    <row r="35" spans="1:11" s="6" customFormat="1" ht="9.75">
      <c r="A35" s="6" t="s">
        <v>128</v>
      </c>
      <c r="B35" s="6">
        <v>191</v>
      </c>
      <c r="D35" s="6">
        <v>47</v>
      </c>
      <c r="F35" s="6">
        <v>17</v>
      </c>
      <c r="H35" s="6">
        <v>36</v>
      </c>
      <c r="K35" s="6">
        <f>B35+D35+F35+H35</f>
        <v>291</v>
      </c>
    </row>
    <row r="36" s="6" customFormat="1" ht="6" customHeight="1"/>
    <row r="37" s="6" customFormat="1" ht="9.75">
      <c r="A37" s="6" t="s">
        <v>230</v>
      </c>
    </row>
    <row r="38" s="6" customFormat="1" ht="9.75">
      <c r="A38" s="6" t="s">
        <v>129</v>
      </c>
    </row>
    <row r="39" spans="1:11" s="6" customFormat="1" ht="9.75">
      <c r="A39" s="6" t="s">
        <v>130</v>
      </c>
      <c r="B39" s="6">
        <v>57</v>
      </c>
      <c r="D39" s="6">
        <v>3</v>
      </c>
      <c r="F39" s="6">
        <v>4</v>
      </c>
      <c r="H39" s="6">
        <v>2</v>
      </c>
      <c r="K39" s="6">
        <f>B39+D39+F39+H39</f>
        <v>66</v>
      </c>
    </row>
    <row r="40" s="6" customFormat="1" ht="9.75">
      <c r="A40" s="13" t="s">
        <v>139</v>
      </c>
    </row>
    <row r="41" s="6" customFormat="1" ht="6" customHeight="1"/>
    <row r="42" s="6" customFormat="1" ht="9.75">
      <c r="A42" s="6" t="s">
        <v>231</v>
      </c>
    </row>
    <row r="43" s="6" customFormat="1" ht="9.75">
      <c r="A43" s="6" t="s">
        <v>131</v>
      </c>
    </row>
    <row r="44" s="6" customFormat="1" ht="9.75">
      <c r="A44" s="6" t="s">
        <v>132</v>
      </c>
    </row>
    <row r="45" spans="1:11" s="6" customFormat="1" ht="9.75">
      <c r="A45" s="6" t="s">
        <v>133</v>
      </c>
      <c r="B45" s="6">
        <v>218</v>
      </c>
      <c r="D45" s="6">
        <v>31</v>
      </c>
      <c r="F45" s="6">
        <v>13</v>
      </c>
      <c r="H45" s="6">
        <v>29</v>
      </c>
      <c r="K45" s="6">
        <f>B45+D45+F45+H45</f>
        <v>291</v>
      </c>
    </row>
    <row r="46" s="6" customFormat="1" ht="6" customHeight="1"/>
    <row r="47" s="6" customFormat="1" ht="9.75">
      <c r="A47" s="6" t="s">
        <v>232</v>
      </c>
    </row>
    <row r="48" s="6" customFormat="1" ht="9.75">
      <c r="A48" s="6" t="s">
        <v>134</v>
      </c>
    </row>
    <row r="49" spans="1:11" s="6" customFormat="1" ht="9.75">
      <c r="A49" s="6" t="s">
        <v>135</v>
      </c>
      <c r="B49" s="6">
        <v>126</v>
      </c>
      <c r="D49" s="6">
        <v>57</v>
      </c>
      <c r="F49" s="6">
        <v>12</v>
      </c>
      <c r="H49" s="6">
        <v>96</v>
      </c>
      <c r="K49" s="6">
        <f>B49+D49+F49+H49</f>
        <v>291</v>
      </c>
    </row>
    <row r="50" s="6" customFormat="1" ht="6" customHeight="1"/>
    <row r="51" s="6" customFormat="1" ht="9.75">
      <c r="A51" s="6" t="s">
        <v>233</v>
      </c>
    </row>
    <row r="52" spans="1:11" s="6" customFormat="1" ht="9.75">
      <c r="A52" s="6" t="s">
        <v>136</v>
      </c>
      <c r="B52" s="6">
        <v>148</v>
      </c>
      <c r="D52" s="6">
        <v>60</v>
      </c>
      <c r="F52" s="6">
        <v>19</v>
      </c>
      <c r="H52" s="6">
        <v>64</v>
      </c>
      <c r="K52" s="6">
        <f>B52+D52+F52+H52</f>
        <v>291</v>
      </c>
    </row>
    <row r="53" spans="1:12" s="6" customFormat="1" ht="6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="6" customFormat="1" ht="6" customHeight="1"/>
    <row r="55" spans="1:11" s="8" customFormat="1" ht="9.75">
      <c r="A55" s="15" t="s">
        <v>189</v>
      </c>
      <c r="B55" s="15"/>
      <c r="C55" s="15"/>
      <c r="D55" s="15"/>
      <c r="E55" s="15"/>
      <c r="F55" s="15"/>
      <c r="G55" s="15"/>
      <c r="K55" s="6"/>
    </row>
    <row r="56" s="6" customFormat="1" ht="9.75">
      <c r="A56" s="6" t="s">
        <v>234</v>
      </c>
    </row>
    <row r="57" s="6" customFormat="1" ht="9.75">
      <c r="A57" s="6" t="s">
        <v>236</v>
      </c>
    </row>
    <row r="58" spans="1:12" s="6" customFormat="1" ht="9.75">
      <c r="A58" s="5" t="s">
        <v>237</v>
      </c>
      <c r="B58" s="5">
        <v>185</v>
      </c>
      <c r="C58" s="5"/>
      <c r="D58" s="5">
        <v>37</v>
      </c>
      <c r="E58" s="5"/>
      <c r="F58" s="5">
        <v>22</v>
      </c>
      <c r="G58" s="5"/>
      <c r="H58" s="5">
        <v>47</v>
      </c>
      <c r="I58" s="5"/>
      <c r="J58" s="5"/>
      <c r="K58" s="5">
        <f>B58+D58+F58+H58</f>
        <v>291</v>
      </c>
      <c r="L58" s="5"/>
    </row>
    <row r="59" spans="1:12" s="6" customFormat="1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="6" customFormat="1" ht="6" customHeight="1"/>
    <row r="61" spans="1:11" s="6" customFormat="1" ht="12" customHeight="1">
      <c r="A61" s="15" t="s">
        <v>16</v>
      </c>
      <c r="B61" s="30" t="s">
        <v>43</v>
      </c>
      <c r="C61" s="5"/>
      <c r="D61" s="30" t="s">
        <v>44</v>
      </c>
      <c r="E61" s="5"/>
      <c r="F61" s="30" t="s">
        <v>45</v>
      </c>
      <c r="G61" s="5"/>
      <c r="K61" s="6" t="s">
        <v>143</v>
      </c>
    </row>
    <row r="62" spans="1:11" s="6" customFormat="1" ht="9.75">
      <c r="A62" s="5"/>
      <c r="B62" s="5"/>
      <c r="C62" s="5"/>
      <c r="D62" s="5"/>
      <c r="E62" s="5"/>
      <c r="F62" s="5"/>
      <c r="G62" s="5"/>
      <c r="K62" s="6" t="s">
        <v>146</v>
      </c>
    </row>
    <row r="63" spans="1:11" s="6" customFormat="1" ht="9.75">
      <c r="A63" s="5"/>
      <c r="K63" s="6" t="s">
        <v>145</v>
      </c>
    </row>
    <row r="64" spans="1:12" s="6" customFormat="1" ht="9.75">
      <c r="A64" s="5"/>
      <c r="B64" s="21"/>
      <c r="C64" s="21"/>
      <c r="D64" s="21"/>
      <c r="E64" s="21"/>
      <c r="F64" s="21"/>
      <c r="G64" s="21"/>
      <c r="H64" s="21"/>
      <c r="I64" s="21"/>
      <c r="J64" s="21"/>
      <c r="K64" s="21" t="s">
        <v>144</v>
      </c>
      <c r="L64" s="21"/>
    </row>
    <row r="65" s="6" customFormat="1" ht="9.75">
      <c r="A65" s="6" t="s">
        <v>235</v>
      </c>
    </row>
    <row r="66" s="6" customFormat="1" ht="9.75">
      <c r="A66" s="6" t="s">
        <v>137</v>
      </c>
    </row>
    <row r="67" spans="1:11" s="6" customFormat="1" ht="9.75">
      <c r="A67" s="6" t="s">
        <v>138</v>
      </c>
      <c r="B67" s="6">
        <v>248</v>
      </c>
      <c r="D67" s="6">
        <v>27</v>
      </c>
      <c r="F67" s="6">
        <v>16</v>
      </c>
      <c r="K67" s="6">
        <f>B67+D67+F67</f>
        <v>291</v>
      </c>
    </row>
    <row r="68" spans="1:12" s="6" customFormat="1" ht="9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="6" customFormat="1" ht="9.75"/>
    <row r="70" s="6" customFormat="1" ht="9.75"/>
    <row r="71" s="6" customFormat="1" ht="9.75"/>
    <row r="72" s="6" customFormat="1" ht="9.75"/>
    <row r="73" s="6" customFormat="1" ht="9.75"/>
    <row r="74" spans="6:8" s="6" customFormat="1" ht="9.75">
      <c r="F74" s="26"/>
      <c r="G74" s="26"/>
      <c r="H74" s="26"/>
    </row>
    <row r="75" spans="6:8" s="6" customFormat="1" ht="9.75">
      <c r="F75" s="27"/>
      <c r="G75" s="27"/>
      <c r="H75" s="26"/>
    </row>
    <row r="76" s="6" customFormat="1" ht="9.75"/>
    <row r="77" s="6" customFormat="1" ht="9.75"/>
    <row r="78" s="6" customFormat="1" ht="9.75"/>
    <row r="79" s="6" customFormat="1" ht="9.75"/>
    <row r="80" s="6" customFormat="1" ht="9.75"/>
    <row r="81" s="6" customFormat="1" ht="9.75"/>
    <row r="82" s="6" customFormat="1" ht="9.75"/>
    <row r="83" s="6" customFormat="1" ht="9.75"/>
    <row r="84" s="6" customFormat="1" ht="9.75"/>
    <row r="85" s="6" customFormat="1" ht="9.75"/>
    <row r="86" s="6" customFormat="1" ht="9.75"/>
    <row r="87" s="6" customFormat="1" ht="9.75"/>
    <row r="88" s="6" customFormat="1" ht="9.75"/>
    <row r="89" s="6" customFormat="1" ht="9.75"/>
    <row r="90" s="6" customFormat="1" ht="9.75"/>
    <row r="91" s="6" customFormat="1" ht="9.75"/>
    <row r="92" s="6" customFormat="1" ht="9.75"/>
    <row r="93" s="6" customFormat="1" ht="9.75"/>
    <row r="94" s="6" customFormat="1" ht="9.75"/>
    <row r="95" s="6" customFormat="1" ht="9.75"/>
    <row r="96" s="6" customFormat="1" ht="9.75"/>
    <row r="97" s="6" customFormat="1" ht="9.75"/>
    <row r="98" s="6" customFormat="1" ht="9.75"/>
  </sheetData>
  <printOptions/>
  <pageMargins left="0.7086614173228347" right="0.2362204724409449" top="0.5905511811023623" bottom="0.5511811023622047" header="0.3149606299212598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8"/>
  <sheetViews>
    <sheetView showGridLines="0" workbookViewId="0" topLeftCell="A1">
      <selection activeCell="X1" sqref="X1:X16384"/>
    </sheetView>
  </sheetViews>
  <sheetFormatPr defaultColWidth="9.140625" defaultRowHeight="12.75"/>
  <cols>
    <col min="1" max="1" width="25.28125" style="0" customWidth="1"/>
    <col min="2" max="2" width="13.7109375" style="12" customWidth="1"/>
    <col min="3" max="3" width="3.57421875" style="0" customWidth="1"/>
    <col min="4" max="4" width="0.13671875" style="0" hidden="1" customWidth="1"/>
    <col min="5" max="5" width="2.00390625" style="0" customWidth="1"/>
    <col min="6" max="6" width="3.8515625" style="0" customWidth="1"/>
    <col min="7" max="8" width="2.00390625" style="0" customWidth="1"/>
    <col min="9" max="9" width="3.7109375" style="0" customWidth="1"/>
    <col min="10" max="10" width="1.7109375" style="0" customWidth="1"/>
    <col min="11" max="11" width="3.57421875" style="0" customWidth="1"/>
    <col min="12" max="12" width="2.28125" style="0" customWidth="1"/>
    <col min="13" max="13" width="1.7109375" style="0" customWidth="1"/>
    <col min="14" max="14" width="3.57421875" style="0" customWidth="1"/>
    <col min="15" max="15" width="1.1484375" style="0" customWidth="1"/>
    <col min="16" max="16" width="4.00390625" style="0" customWidth="1"/>
    <col min="17" max="17" width="1.8515625" style="0" customWidth="1"/>
    <col min="18" max="18" width="1.1484375" style="0" customWidth="1"/>
    <col min="19" max="19" width="3.57421875" style="0" customWidth="1"/>
    <col min="20" max="20" width="1.7109375" style="0" customWidth="1"/>
    <col min="21" max="21" width="4.57421875" style="0" customWidth="1"/>
    <col min="22" max="22" width="1.7109375" style="0" customWidth="1"/>
    <col min="23" max="23" width="2.140625" style="0" customWidth="1"/>
  </cols>
  <sheetData>
    <row r="1" spans="13:23" s="64" customFormat="1" ht="17.25">
      <c r="M1" s="63"/>
      <c r="N1" s="63"/>
      <c r="O1" s="63"/>
      <c r="P1" s="63"/>
      <c r="R1" s="63" t="s">
        <v>190</v>
      </c>
      <c r="S1" s="63"/>
      <c r="T1" s="63"/>
      <c r="U1" s="63"/>
      <c r="V1" s="63"/>
      <c r="W1" s="63"/>
    </row>
    <row r="2" spans="1:23" ht="13.5">
      <c r="A2" s="17"/>
      <c r="B2" s="16"/>
      <c r="C2" s="17"/>
      <c r="D2" s="17"/>
      <c r="E2" s="17"/>
      <c r="M2" s="26"/>
      <c r="N2" s="26"/>
      <c r="O2" s="26"/>
      <c r="P2" s="26"/>
      <c r="Q2" s="26"/>
      <c r="R2" s="26"/>
      <c r="S2" s="26"/>
      <c r="T2" s="26"/>
      <c r="U2" s="26"/>
      <c r="V2" s="22"/>
      <c r="W2" s="22"/>
    </row>
    <row r="3" spans="13:23" ht="12.75">
      <c r="M3" s="26"/>
      <c r="N3" s="26"/>
      <c r="O3" s="26"/>
      <c r="P3" s="26"/>
      <c r="Q3" s="26"/>
      <c r="R3" s="26"/>
      <c r="S3" s="26"/>
      <c r="T3" s="26"/>
      <c r="U3" s="26"/>
      <c r="V3" s="22"/>
      <c r="W3" s="22"/>
    </row>
    <row r="4" spans="1:2" s="2" customFormat="1" ht="12.75">
      <c r="A4" s="2" t="s">
        <v>115</v>
      </c>
      <c r="B4" s="12"/>
    </row>
    <row r="5" spans="1:2" s="2" customFormat="1" ht="12.75">
      <c r="A5" s="2" t="s">
        <v>225</v>
      </c>
      <c r="B5" s="12"/>
    </row>
    <row r="6" spans="1:2" s="2" customFormat="1" ht="12.75">
      <c r="A6" s="2" t="s">
        <v>215</v>
      </c>
      <c r="B6" s="12"/>
    </row>
    <row r="7" spans="1:22" ht="12.75">
      <c r="A7" s="1"/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6" customFormat="1" ht="9.75">
      <c r="A8" s="6" t="s">
        <v>56</v>
      </c>
      <c r="B8" s="6" t="s">
        <v>55</v>
      </c>
      <c r="C8" s="10" t="s">
        <v>59</v>
      </c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6" customFormat="1" ht="9.75">
      <c r="A9" s="6" t="s">
        <v>11</v>
      </c>
      <c r="C9" s="10" t="s">
        <v>0</v>
      </c>
      <c r="D9" s="10"/>
      <c r="E9" s="10"/>
      <c r="F9" s="10"/>
      <c r="G9" s="10"/>
      <c r="H9" s="5"/>
      <c r="I9" s="10" t="s">
        <v>1</v>
      </c>
      <c r="J9" s="10"/>
      <c r="K9" s="10"/>
      <c r="L9" s="10"/>
      <c r="N9" s="10" t="s">
        <v>2</v>
      </c>
      <c r="O9" s="10"/>
      <c r="P9" s="10"/>
      <c r="Q9" s="10"/>
      <c r="S9" s="10" t="s">
        <v>42</v>
      </c>
      <c r="T9" s="10"/>
      <c r="U9" s="10"/>
      <c r="V9" s="10"/>
    </row>
    <row r="10" spans="3:21" s="6" customFormat="1" ht="9.75">
      <c r="C10" s="6" t="s">
        <v>54</v>
      </c>
      <c r="F10" s="6" t="s">
        <v>3</v>
      </c>
      <c r="I10" s="6" t="s">
        <v>54</v>
      </c>
      <c r="K10" s="6" t="s">
        <v>3</v>
      </c>
      <c r="N10" s="6" t="s">
        <v>54</v>
      </c>
      <c r="P10" s="6" t="s">
        <v>3</v>
      </c>
      <c r="S10" s="6" t="s">
        <v>54</v>
      </c>
      <c r="U10" s="6" t="s">
        <v>3</v>
      </c>
    </row>
    <row r="11" spans="1:22" s="6" customFormat="1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10" s="6" customFormat="1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8" customFormat="1" ht="9.75">
      <c r="A13" s="15" t="s">
        <v>13</v>
      </c>
      <c r="C13" s="15"/>
      <c r="D13" s="15"/>
      <c r="E13" s="15"/>
      <c r="F13" s="15"/>
      <c r="G13" s="15"/>
      <c r="H13" s="15"/>
      <c r="I13" s="15"/>
      <c r="J13" s="15"/>
    </row>
    <row r="14" spans="1:21" s="6" customFormat="1" ht="9.75">
      <c r="A14" s="6" t="s">
        <v>167</v>
      </c>
      <c r="B14" s="5" t="s">
        <v>46</v>
      </c>
      <c r="C14" s="32">
        <v>53</v>
      </c>
      <c r="D14" s="32"/>
      <c r="E14" s="32"/>
      <c r="F14" s="32">
        <f>C14*100/C17</f>
        <v>75.71428571428571</v>
      </c>
      <c r="G14" s="32"/>
      <c r="H14" s="32"/>
      <c r="I14" s="32">
        <v>58</v>
      </c>
      <c r="J14" s="32"/>
      <c r="K14" s="32">
        <f>I14*100/I17</f>
        <v>93.54838709677419</v>
      </c>
      <c r="L14" s="32"/>
      <c r="M14" s="32"/>
      <c r="N14" s="32">
        <v>99</v>
      </c>
      <c r="O14" s="32"/>
      <c r="P14" s="32">
        <f>N14*100/N17</f>
        <v>77.95275590551181</v>
      </c>
      <c r="Q14" s="32"/>
      <c r="R14" s="32"/>
      <c r="S14" s="32">
        <v>6</v>
      </c>
      <c r="T14" s="32"/>
      <c r="U14" s="32">
        <f>S14*100/S17</f>
        <v>75</v>
      </c>
    </row>
    <row r="15" spans="1:21" s="6" customFormat="1" ht="9.75">
      <c r="A15" s="6" t="s">
        <v>149</v>
      </c>
      <c r="B15" s="6" t="s">
        <v>47</v>
      </c>
      <c r="C15" s="32">
        <v>12</v>
      </c>
      <c r="D15" s="32"/>
      <c r="E15" s="32"/>
      <c r="F15" s="32">
        <f>C15*100/C17</f>
        <v>17.142857142857142</v>
      </c>
      <c r="G15" s="32"/>
      <c r="H15" s="32"/>
      <c r="I15" s="32">
        <v>3</v>
      </c>
      <c r="J15" s="32"/>
      <c r="K15" s="32">
        <f>I15*100/I17</f>
        <v>4.838709677419355</v>
      </c>
      <c r="L15" s="32"/>
      <c r="M15" s="32"/>
      <c r="N15" s="32">
        <v>21</v>
      </c>
      <c r="O15" s="32"/>
      <c r="P15" s="32">
        <f>N15*100/N17</f>
        <v>16.53543307086614</v>
      </c>
      <c r="Q15" s="32"/>
      <c r="R15" s="32"/>
      <c r="S15" s="32">
        <v>2</v>
      </c>
      <c r="T15" s="32"/>
      <c r="U15" s="32">
        <f>S15*100/S17</f>
        <v>25</v>
      </c>
    </row>
    <row r="16" spans="2:21" s="6" customFormat="1" ht="9.75">
      <c r="B16" s="6" t="s">
        <v>48</v>
      </c>
      <c r="C16" s="32">
        <v>5</v>
      </c>
      <c r="D16" s="32"/>
      <c r="E16" s="32"/>
      <c r="F16" s="32">
        <f>C16*100/C17</f>
        <v>7.142857142857143</v>
      </c>
      <c r="G16" s="32"/>
      <c r="H16" s="32"/>
      <c r="I16" s="32">
        <v>1</v>
      </c>
      <c r="J16" s="32"/>
      <c r="K16" s="32">
        <f>I16*100/I17</f>
        <v>1.6129032258064515</v>
      </c>
      <c r="L16" s="32"/>
      <c r="M16" s="32"/>
      <c r="N16" s="32">
        <v>7</v>
      </c>
      <c r="O16" s="32"/>
      <c r="P16" s="32">
        <f>N16*100/N17</f>
        <v>5.511811023622047</v>
      </c>
      <c r="Q16" s="32"/>
      <c r="R16" s="32"/>
      <c r="S16" s="32">
        <v>0</v>
      </c>
      <c r="T16" s="32"/>
      <c r="U16" s="32">
        <f>S16*100/S17</f>
        <v>0</v>
      </c>
    </row>
    <row r="17" spans="2:21" s="6" customFormat="1" ht="9.75">
      <c r="B17" s="6" t="s">
        <v>39</v>
      </c>
      <c r="C17" s="32">
        <f>SUM(C14:C16)</f>
        <v>70</v>
      </c>
      <c r="D17" s="32">
        <f>SUM(D14:D16)</f>
        <v>0</v>
      </c>
      <c r="E17" s="32"/>
      <c r="F17" s="32">
        <f>SUM(F14:F16)</f>
        <v>99.99999999999999</v>
      </c>
      <c r="G17" s="32"/>
      <c r="H17" s="32"/>
      <c r="I17" s="32">
        <f>SUM(I14:I16)</f>
        <v>62</v>
      </c>
      <c r="J17" s="32"/>
      <c r="K17" s="32">
        <f>SUM(K14:K16)</f>
        <v>100</v>
      </c>
      <c r="L17" s="32"/>
      <c r="M17" s="32"/>
      <c r="N17" s="32">
        <f>SUM(N14:N16)</f>
        <v>127</v>
      </c>
      <c r="O17" s="32">
        <f>SUM(O14:O16)</f>
        <v>0</v>
      </c>
      <c r="P17" s="32">
        <f>SUM(P14:P16)</f>
        <v>100</v>
      </c>
      <c r="Q17" s="32"/>
      <c r="R17" s="32">
        <f>SUM(R14:R16)</f>
        <v>0</v>
      </c>
      <c r="S17" s="32">
        <f>SUM(S14:S16)</f>
        <v>8</v>
      </c>
      <c r="T17" s="32"/>
      <c r="U17" s="32">
        <f>SUM(U14:U16)</f>
        <v>100</v>
      </c>
    </row>
    <row r="18" spans="1:21" ht="6" customHeight="1">
      <c r="A18" s="3"/>
      <c r="B18" s="5"/>
      <c r="C18" s="41"/>
      <c r="D18" s="41"/>
      <c r="E18" s="4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s="6" customFormat="1" ht="9.75">
      <c r="A19" s="6" t="s">
        <v>90</v>
      </c>
      <c r="B19" s="5" t="s">
        <v>46</v>
      </c>
      <c r="C19" s="32">
        <v>52</v>
      </c>
      <c r="D19" s="32"/>
      <c r="E19" s="32"/>
      <c r="F19" s="32">
        <f>C19*100/C22</f>
        <v>86.66666666666667</v>
      </c>
      <c r="G19" s="32"/>
      <c r="H19" s="32"/>
      <c r="I19" s="32">
        <v>54</v>
      </c>
      <c r="J19" s="32"/>
      <c r="K19" s="32">
        <f>I19*100/I22</f>
        <v>94.73684210526316</v>
      </c>
      <c r="L19" s="32"/>
      <c r="M19" s="32"/>
      <c r="N19" s="32">
        <v>106</v>
      </c>
      <c r="O19" s="32"/>
      <c r="P19" s="32">
        <f>N19*100/N22</f>
        <v>91.37931034482759</v>
      </c>
      <c r="Q19" s="32"/>
      <c r="R19" s="32"/>
      <c r="S19" s="32">
        <v>2</v>
      </c>
      <c r="T19" s="32"/>
      <c r="U19" s="32">
        <f>S19*100/S22</f>
        <v>40</v>
      </c>
    </row>
    <row r="20" spans="1:21" s="6" customFormat="1" ht="9.75">
      <c r="A20" s="6" t="s">
        <v>150</v>
      </c>
      <c r="B20" s="6" t="s">
        <v>47</v>
      </c>
      <c r="C20" s="32">
        <v>6</v>
      </c>
      <c r="D20" s="32"/>
      <c r="E20" s="32"/>
      <c r="F20" s="32">
        <f>C20*100/C22</f>
        <v>10</v>
      </c>
      <c r="G20" s="32"/>
      <c r="H20" s="32"/>
      <c r="I20" s="32">
        <v>3</v>
      </c>
      <c r="J20" s="32"/>
      <c r="K20" s="32">
        <f>I20*100/I22</f>
        <v>5.2631578947368425</v>
      </c>
      <c r="L20" s="32"/>
      <c r="M20" s="32"/>
      <c r="N20" s="32">
        <v>9</v>
      </c>
      <c r="O20" s="32"/>
      <c r="P20" s="32">
        <f>N20*100/N22</f>
        <v>7.758620689655173</v>
      </c>
      <c r="Q20" s="32"/>
      <c r="R20" s="32"/>
      <c r="S20" s="32">
        <v>2</v>
      </c>
      <c r="T20" s="32"/>
      <c r="U20" s="32">
        <f>S20*100/S22</f>
        <v>40</v>
      </c>
    </row>
    <row r="21" spans="1:21" s="6" customFormat="1" ht="9.75">
      <c r="A21" s="6" t="s">
        <v>151</v>
      </c>
      <c r="B21" s="6" t="s">
        <v>48</v>
      </c>
      <c r="C21" s="32">
        <v>2</v>
      </c>
      <c r="D21" s="32"/>
      <c r="E21" s="32"/>
      <c r="F21" s="32">
        <f>C21*100/C22</f>
        <v>3.3333333333333335</v>
      </c>
      <c r="G21" s="32"/>
      <c r="H21" s="32"/>
      <c r="I21" s="32">
        <v>0</v>
      </c>
      <c r="J21" s="32"/>
      <c r="K21" s="32">
        <f>I21*100/I22</f>
        <v>0</v>
      </c>
      <c r="L21" s="32"/>
      <c r="M21" s="32"/>
      <c r="N21" s="32">
        <v>1</v>
      </c>
      <c r="O21" s="32"/>
      <c r="P21" s="32">
        <f>N21*100/N22</f>
        <v>0.8620689655172413</v>
      </c>
      <c r="Q21" s="32"/>
      <c r="R21" s="32"/>
      <c r="S21" s="32">
        <v>1</v>
      </c>
      <c r="T21" s="32"/>
      <c r="U21" s="32">
        <f>S21*100/S22</f>
        <v>20</v>
      </c>
    </row>
    <row r="22" spans="1:21" s="6" customFormat="1" ht="9.75">
      <c r="A22" s="5"/>
      <c r="B22" s="5" t="s">
        <v>39</v>
      </c>
      <c r="C22" s="41">
        <f>SUM(C19:C21)</f>
        <v>60</v>
      </c>
      <c r="D22" s="41">
        <f aca="true" t="shared" si="0" ref="D22:U22">SUM(D19:D21)</f>
        <v>0</v>
      </c>
      <c r="E22" s="41"/>
      <c r="F22" s="41">
        <f t="shared" si="0"/>
        <v>100</v>
      </c>
      <c r="G22" s="41"/>
      <c r="H22" s="41"/>
      <c r="I22" s="41">
        <f t="shared" si="0"/>
        <v>57</v>
      </c>
      <c r="J22" s="41"/>
      <c r="K22" s="41">
        <f t="shared" si="0"/>
        <v>100</v>
      </c>
      <c r="L22" s="41"/>
      <c r="M22" s="41"/>
      <c r="N22" s="41">
        <f t="shared" si="0"/>
        <v>116</v>
      </c>
      <c r="O22" s="41">
        <f t="shared" si="0"/>
        <v>0</v>
      </c>
      <c r="P22" s="41">
        <f t="shared" si="0"/>
        <v>100</v>
      </c>
      <c r="Q22" s="41"/>
      <c r="R22" s="41">
        <f t="shared" si="0"/>
        <v>0</v>
      </c>
      <c r="S22" s="41">
        <f t="shared" si="0"/>
        <v>5</v>
      </c>
      <c r="T22" s="41"/>
      <c r="U22" s="41">
        <f t="shared" si="0"/>
        <v>100</v>
      </c>
    </row>
    <row r="23" spans="1:22" s="6" customFormat="1" ht="6" customHeight="1">
      <c r="A23" s="21"/>
      <c r="B23" s="21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21"/>
    </row>
    <row r="24" spans="3:21" s="6" customFormat="1" ht="6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s="8" customFormat="1" ht="9.75">
      <c r="A25" s="15" t="s">
        <v>12</v>
      </c>
      <c r="B25" s="5"/>
      <c r="C25" s="47"/>
      <c r="D25" s="47"/>
      <c r="E25" s="47"/>
      <c r="F25" s="47"/>
      <c r="G25" s="47"/>
      <c r="H25" s="47"/>
      <c r="I25" s="47"/>
      <c r="J25" s="47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6" customFormat="1" ht="9.75">
      <c r="A26" s="6" t="s">
        <v>169</v>
      </c>
      <c r="B26" s="5" t="s">
        <v>46</v>
      </c>
      <c r="C26" s="32">
        <v>54</v>
      </c>
      <c r="D26" s="32"/>
      <c r="E26" s="32"/>
      <c r="F26" s="32">
        <f>C26*100/C29</f>
        <v>84.375</v>
      </c>
      <c r="G26" s="32"/>
      <c r="H26" s="32"/>
      <c r="I26" s="32">
        <v>55</v>
      </c>
      <c r="J26" s="32"/>
      <c r="K26" s="32">
        <f>I26*100/I29</f>
        <v>88.70967741935483</v>
      </c>
      <c r="L26" s="32"/>
      <c r="M26" s="32"/>
      <c r="N26" s="32">
        <v>96</v>
      </c>
      <c r="O26" s="32"/>
      <c r="P26" s="32">
        <f>N26*100/N29</f>
        <v>84.95575221238938</v>
      </c>
      <c r="Q26" s="32"/>
      <c r="R26" s="32"/>
      <c r="S26" s="32">
        <v>5</v>
      </c>
      <c r="T26" s="32"/>
      <c r="U26" s="32">
        <f>S26*100/S29</f>
        <v>55.55555555555556</v>
      </c>
    </row>
    <row r="27" spans="1:21" s="6" customFormat="1" ht="9.75">
      <c r="A27" s="6" t="s">
        <v>170</v>
      </c>
      <c r="B27" s="6" t="s">
        <v>47</v>
      </c>
      <c r="C27" s="32">
        <v>7</v>
      </c>
      <c r="D27" s="32"/>
      <c r="E27" s="32"/>
      <c r="F27" s="32">
        <f>C27*100/C29</f>
        <v>10.9375</v>
      </c>
      <c r="G27" s="32"/>
      <c r="H27" s="32"/>
      <c r="I27" s="32">
        <v>6</v>
      </c>
      <c r="J27" s="32"/>
      <c r="K27" s="32">
        <f>I27*100/I29</f>
        <v>9.67741935483871</v>
      </c>
      <c r="L27" s="32"/>
      <c r="M27" s="32"/>
      <c r="N27" s="32">
        <v>13</v>
      </c>
      <c r="O27" s="32"/>
      <c r="P27" s="32">
        <f>N27*100/N29</f>
        <v>11.504424778761061</v>
      </c>
      <c r="Q27" s="32"/>
      <c r="R27" s="32"/>
      <c r="S27" s="32">
        <v>2</v>
      </c>
      <c r="T27" s="32"/>
      <c r="U27" s="32">
        <f>S27*100/S29</f>
        <v>22.22222222222222</v>
      </c>
    </row>
    <row r="28" spans="1:21" s="6" customFormat="1" ht="9.75">
      <c r="A28" s="6" t="s">
        <v>168</v>
      </c>
      <c r="B28" s="6" t="s">
        <v>48</v>
      </c>
      <c r="C28" s="32">
        <v>3</v>
      </c>
      <c r="D28" s="32"/>
      <c r="E28" s="32"/>
      <c r="F28" s="32">
        <f>C28*100/C29</f>
        <v>4.6875</v>
      </c>
      <c r="G28" s="32"/>
      <c r="H28" s="32"/>
      <c r="I28" s="32">
        <v>1</v>
      </c>
      <c r="J28" s="32"/>
      <c r="K28" s="32">
        <f>I28*100/I29</f>
        <v>1.6129032258064515</v>
      </c>
      <c r="L28" s="32"/>
      <c r="M28" s="32"/>
      <c r="N28" s="32">
        <v>4</v>
      </c>
      <c r="O28" s="32"/>
      <c r="P28" s="32">
        <f>N28*100/N29</f>
        <v>3.5398230088495577</v>
      </c>
      <c r="Q28" s="32"/>
      <c r="R28" s="32"/>
      <c r="S28" s="32">
        <v>2</v>
      </c>
      <c r="T28" s="32"/>
      <c r="U28" s="32">
        <f>S28*100/S29</f>
        <v>22.22222222222222</v>
      </c>
    </row>
    <row r="29" spans="2:21" s="6" customFormat="1" ht="9.75">
      <c r="B29" s="6" t="s">
        <v>39</v>
      </c>
      <c r="C29" s="32">
        <f>SUM(C26:C28)</f>
        <v>64</v>
      </c>
      <c r="D29" s="32">
        <f aca="true" t="shared" si="1" ref="D29:U29">SUM(D26:D28)</f>
        <v>0</v>
      </c>
      <c r="E29" s="32"/>
      <c r="F29" s="32">
        <f t="shared" si="1"/>
        <v>100</v>
      </c>
      <c r="G29" s="32"/>
      <c r="H29" s="32"/>
      <c r="I29" s="32">
        <f t="shared" si="1"/>
        <v>62</v>
      </c>
      <c r="J29" s="32"/>
      <c r="K29" s="32">
        <f t="shared" si="1"/>
        <v>99.99999999999999</v>
      </c>
      <c r="L29" s="32"/>
      <c r="M29" s="32"/>
      <c r="N29" s="32">
        <f t="shared" si="1"/>
        <v>113</v>
      </c>
      <c r="O29" s="32">
        <f t="shared" si="1"/>
        <v>0</v>
      </c>
      <c r="P29" s="32">
        <f t="shared" si="1"/>
        <v>100</v>
      </c>
      <c r="Q29" s="32"/>
      <c r="R29" s="32">
        <f t="shared" si="1"/>
        <v>0</v>
      </c>
      <c r="S29" s="32">
        <f t="shared" si="1"/>
        <v>9</v>
      </c>
      <c r="T29" s="32"/>
      <c r="U29" s="32">
        <f t="shared" si="1"/>
        <v>100</v>
      </c>
    </row>
    <row r="30" spans="1:22" s="6" customFormat="1" ht="6" customHeight="1">
      <c r="A30" s="20"/>
      <c r="B30" s="21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21"/>
    </row>
    <row r="31" spans="3:21" s="6" customFormat="1" ht="6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s="8" customFormat="1" ht="9.75">
      <c r="A32" s="15" t="s">
        <v>14</v>
      </c>
      <c r="B32" s="5"/>
      <c r="C32" s="47"/>
      <c r="D32" s="47"/>
      <c r="E32" s="47"/>
      <c r="F32" s="47"/>
      <c r="G32" s="47"/>
      <c r="H32" s="47"/>
      <c r="I32" s="47"/>
      <c r="J32" s="47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s="6" customFormat="1" ht="9.75">
      <c r="A33" s="6" t="s">
        <v>260</v>
      </c>
      <c r="B33" s="5" t="s">
        <v>46</v>
      </c>
      <c r="C33" s="32">
        <v>64</v>
      </c>
      <c r="D33" s="32"/>
      <c r="E33" s="32"/>
      <c r="F33" s="32">
        <f>C33*100/C36</f>
        <v>81.0126582278481</v>
      </c>
      <c r="G33" s="32"/>
      <c r="H33" s="32"/>
      <c r="I33" s="32">
        <v>62</v>
      </c>
      <c r="J33" s="32"/>
      <c r="K33" s="32">
        <f>I33*100/I36</f>
        <v>93.93939393939394</v>
      </c>
      <c r="L33" s="32"/>
      <c r="M33" s="32"/>
      <c r="N33" s="32">
        <v>105</v>
      </c>
      <c r="O33" s="32"/>
      <c r="P33" s="32">
        <f>N33*100/N36</f>
        <v>89.74358974358974</v>
      </c>
      <c r="Q33" s="32"/>
      <c r="R33" s="32"/>
      <c r="S33" s="32">
        <v>9</v>
      </c>
      <c r="T33" s="32"/>
      <c r="U33" s="32">
        <f>S33*100/S36</f>
        <v>81.81818181818181</v>
      </c>
    </row>
    <row r="34" spans="1:21" s="6" customFormat="1" ht="9.75">
      <c r="A34" s="6" t="s">
        <v>261</v>
      </c>
      <c r="B34" s="6" t="s">
        <v>47</v>
      </c>
      <c r="C34" s="32">
        <v>13</v>
      </c>
      <c r="D34" s="32"/>
      <c r="E34" s="32"/>
      <c r="F34" s="32">
        <f>C34*100/C36</f>
        <v>16.455696202531644</v>
      </c>
      <c r="G34" s="32"/>
      <c r="H34" s="32"/>
      <c r="I34" s="32">
        <v>3</v>
      </c>
      <c r="J34" s="32"/>
      <c r="K34" s="32">
        <f>I34*100/I36</f>
        <v>4.545454545454546</v>
      </c>
      <c r="L34" s="32"/>
      <c r="M34" s="32"/>
      <c r="N34" s="32">
        <v>11</v>
      </c>
      <c r="O34" s="32"/>
      <c r="P34" s="32">
        <f>N34*100/N36</f>
        <v>9.401709401709402</v>
      </c>
      <c r="Q34" s="32"/>
      <c r="R34" s="32"/>
      <c r="S34" s="32">
        <v>1</v>
      </c>
      <c r="T34" s="32"/>
      <c r="U34" s="32">
        <f>S34*100/S36</f>
        <v>9.090909090909092</v>
      </c>
    </row>
    <row r="35" spans="1:21" s="6" customFormat="1" ht="9.75">
      <c r="A35" s="6" t="s">
        <v>171</v>
      </c>
      <c r="B35" s="6" t="s">
        <v>48</v>
      </c>
      <c r="C35" s="32">
        <v>2</v>
      </c>
      <c r="D35" s="32"/>
      <c r="E35" s="32"/>
      <c r="F35" s="32">
        <f>C35*100/C36</f>
        <v>2.5316455696202533</v>
      </c>
      <c r="G35" s="32"/>
      <c r="H35" s="32"/>
      <c r="I35" s="32">
        <v>1</v>
      </c>
      <c r="J35" s="32"/>
      <c r="K35" s="32">
        <f>I35*100/I36</f>
        <v>1.5151515151515151</v>
      </c>
      <c r="L35" s="32"/>
      <c r="M35" s="32"/>
      <c r="N35" s="32">
        <v>1</v>
      </c>
      <c r="O35" s="32"/>
      <c r="P35" s="32">
        <f>N35*100/N36</f>
        <v>0.8547008547008547</v>
      </c>
      <c r="Q35" s="32"/>
      <c r="R35" s="32"/>
      <c r="S35" s="32">
        <v>1</v>
      </c>
      <c r="T35" s="32"/>
      <c r="U35" s="32">
        <f>S35*100/S36</f>
        <v>9.090909090909092</v>
      </c>
    </row>
    <row r="36" spans="1:21" s="6" customFormat="1" ht="9.75">
      <c r="A36" s="6" t="s">
        <v>172</v>
      </c>
      <c r="B36" s="6" t="s">
        <v>39</v>
      </c>
      <c r="C36" s="32">
        <f>SUM(C33:C35)</f>
        <v>79</v>
      </c>
      <c r="D36" s="32">
        <f aca="true" t="shared" si="2" ref="D36:U36">SUM(D33:D35)</f>
        <v>0</v>
      </c>
      <c r="E36" s="32"/>
      <c r="F36" s="32">
        <f t="shared" si="2"/>
        <v>100</v>
      </c>
      <c r="G36" s="32"/>
      <c r="H36" s="32"/>
      <c r="I36" s="32">
        <f t="shared" si="2"/>
        <v>66</v>
      </c>
      <c r="J36" s="32"/>
      <c r="K36" s="32">
        <f t="shared" si="2"/>
        <v>100</v>
      </c>
      <c r="L36" s="32"/>
      <c r="M36" s="32"/>
      <c r="N36" s="32">
        <f t="shared" si="2"/>
        <v>117</v>
      </c>
      <c r="O36" s="32">
        <f t="shared" si="2"/>
        <v>0</v>
      </c>
      <c r="P36" s="32">
        <f t="shared" si="2"/>
        <v>99.99999999999999</v>
      </c>
      <c r="Q36" s="32"/>
      <c r="R36" s="32">
        <f t="shared" si="2"/>
        <v>0</v>
      </c>
      <c r="S36" s="32">
        <f t="shared" si="2"/>
        <v>11</v>
      </c>
      <c r="T36" s="32"/>
      <c r="U36" s="32">
        <f t="shared" si="2"/>
        <v>100</v>
      </c>
    </row>
    <row r="37" spans="1:21" ht="6" customHeight="1">
      <c r="A37" s="3"/>
      <c r="B37" s="5"/>
      <c r="C37" s="41"/>
      <c r="D37" s="41"/>
      <c r="E37" s="4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1" s="6" customFormat="1" ht="9.75">
      <c r="A38" s="6" t="s">
        <v>238</v>
      </c>
      <c r="B38" s="5" t="s">
        <v>46</v>
      </c>
      <c r="C38" s="32">
        <v>51</v>
      </c>
      <c r="D38" s="32"/>
      <c r="E38" s="32"/>
      <c r="F38" s="32">
        <f>C38*100/C41</f>
        <v>66.23376623376623</v>
      </c>
      <c r="G38" s="32"/>
      <c r="H38" s="32"/>
      <c r="I38" s="32">
        <v>54</v>
      </c>
      <c r="J38" s="32"/>
      <c r="K38" s="32">
        <f>I38*100/I41</f>
        <v>85.71428571428571</v>
      </c>
      <c r="L38" s="32"/>
      <c r="M38" s="32"/>
      <c r="N38" s="32">
        <v>77</v>
      </c>
      <c r="O38" s="32"/>
      <c r="P38" s="32">
        <f>N38*100/N41</f>
        <v>74.03846153846153</v>
      </c>
      <c r="Q38" s="32"/>
      <c r="R38" s="32"/>
      <c r="S38" s="32">
        <v>9</v>
      </c>
      <c r="T38" s="32"/>
      <c r="U38" s="32">
        <f>S38*100/S41</f>
        <v>81.81818181818181</v>
      </c>
    </row>
    <row r="39" spans="1:21" s="6" customFormat="1" ht="9.75">
      <c r="A39" s="6" t="s">
        <v>173</v>
      </c>
      <c r="B39" s="6" t="s">
        <v>47</v>
      </c>
      <c r="C39" s="32">
        <v>17</v>
      </c>
      <c r="D39" s="32"/>
      <c r="E39" s="32"/>
      <c r="F39" s="32">
        <f>C39*100/C41</f>
        <v>22.07792207792208</v>
      </c>
      <c r="G39" s="32"/>
      <c r="H39" s="32"/>
      <c r="I39" s="32">
        <v>8</v>
      </c>
      <c r="J39" s="32"/>
      <c r="K39" s="32">
        <f>I39*100/I41</f>
        <v>12.698412698412698</v>
      </c>
      <c r="L39" s="32"/>
      <c r="M39" s="32"/>
      <c r="N39" s="32">
        <v>22</v>
      </c>
      <c r="O39" s="32"/>
      <c r="P39" s="32">
        <f>N39*100/N41</f>
        <v>21.153846153846153</v>
      </c>
      <c r="Q39" s="32"/>
      <c r="R39" s="32"/>
      <c r="S39" s="32">
        <v>0</v>
      </c>
      <c r="T39" s="32"/>
      <c r="U39" s="32">
        <f>S39*100/S41</f>
        <v>0</v>
      </c>
    </row>
    <row r="40" spans="1:21" s="6" customFormat="1" ht="9.75">
      <c r="A40" s="6" t="s">
        <v>217</v>
      </c>
      <c r="B40" s="6" t="s">
        <v>48</v>
      </c>
      <c r="C40" s="32">
        <v>9</v>
      </c>
      <c r="D40" s="32"/>
      <c r="E40" s="32"/>
      <c r="F40" s="32">
        <f>C40*100/C41</f>
        <v>11.688311688311689</v>
      </c>
      <c r="G40" s="32"/>
      <c r="H40" s="32"/>
      <c r="I40" s="32">
        <v>1</v>
      </c>
      <c r="J40" s="32"/>
      <c r="K40" s="32">
        <f>I40*100/I41</f>
        <v>1.5873015873015872</v>
      </c>
      <c r="L40" s="32"/>
      <c r="M40" s="32"/>
      <c r="N40" s="32">
        <v>5</v>
      </c>
      <c r="O40" s="32"/>
      <c r="P40" s="32">
        <f>N40*100/N41</f>
        <v>4.8076923076923075</v>
      </c>
      <c r="Q40" s="32"/>
      <c r="R40" s="32"/>
      <c r="S40" s="32">
        <v>2</v>
      </c>
      <c r="T40" s="32"/>
      <c r="U40" s="32">
        <f>S40*100/S41</f>
        <v>18.181818181818183</v>
      </c>
    </row>
    <row r="41" spans="1:21" s="6" customFormat="1" ht="9.75">
      <c r="A41" s="6" t="s">
        <v>174</v>
      </c>
      <c r="B41" s="6" t="s">
        <v>39</v>
      </c>
      <c r="C41" s="32">
        <f>SUM(C38:C40)</f>
        <v>77</v>
      </c>
      <c r="D41" s="32">
        <f aca="true" t="shared" si="3" ref="D41:U41">SUM(D38:D40)</f>
        <v>0</v>
      </c>
      <c r="E41" s="32"/>
      <c r="F41" s="32">
        <f t="shared" si="3"/>
        <v>100</v>
      </c>
      <c r="G41" s="32"/>
      <c r="H41" s="32"/>
      <c r="I41" s="32">
        <f t="shared" si="3"/>
        <v>63</v>
      </c>
      <c r="J41" s="32"/>
      <c r="K41" s="32">
        <f t="shared" si="3"/>
        <v>99.99999999999999</v>
      </c>
      <c r="L41" s="32"/>
      <c r="M41" s="32"/>
      <c r="N41" s="32">
        <f>SUM(N38:N40)</f>
        <v>104</v>
      </c>
      <c r="O41" s="32">
        <f t="shared" si="3"/>
        <v>0</v>
      </c>
      <c r="P41" s="32">
        <f t="shared" si="3"/>
        <v>99.99999999999999</v>
      </c>
      <c r="Q41" s="32"/>
      <c r="R41" s="32">
        <f t="shared" si="3"/>
        <v>0</v>
      </c>
      <c r="S41" s="32">
        <f t="shared" si="3"/>
        <v>11</v>
      </c>
      <c r="T41" s="32"/>
      <c r="U41" s="32">
        <f t="shared" si="3"/>
        <v>100</v>
      </c>
    </row>
    <row r="42" spans="1:21" ht="6" customHeight="1">
      <c r="A42" s="3"/>
      <c r="B42" s="5"/>
      <c r="C42" s="41"/>
      <c r="D42" s="41"/>
      <c r="E42" s="41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s="6" customFormat="1" ht="9.75">
      <c r="A43" s="6" t="s">
        <v>239</v>
      </c>
      <c r="B43" s="5" t="s">
        <v>46</v>
      </c>
      <c r="C43" s="35" t="s">
        <v>116</v>
      </c>
      <c r="D43" s="42"/>
      <c r="E43" s="42"/>
      <c r="F43" s="35" t="s">
        <v>116</v>
      </c>
      <c r="G43" s="42"/>
      <c r="H43" s="42"/>
      <c r="I43" s="42">
        <v>57</v>
      </c>
      <c r="J43" s="42"/>
      <c r="K43" s="42">
        <f>I43*100/I46</f>
        <v>89.0625</v>
      </c>
      <c r="L43" s="42"/>
      <c r="M43" s="42"/>
      <c r="N43" s="35" t="s">
        <v>116</v>
      </c>
      <c r="O43" s="42"/>
      <c r="P43" s="35" t="s">
        <v>116</v>
      </c>
      <c r="Q43" s="42"/>
      <c r="R43" s="42"/>
      <c r="S43" s="35" t="s">
        <v>116</v>
      </c>
      <c r="T43" s="42"/>
      <c r="U43" s="35" t="s">
        <v>116</v>
      </c>
    </row>
    <row r="44" spans="1:21" s="6" customFormat="1" ht="9.75">
      <c r="A44" s="6" t="s">
        <v>175</v>
      </c>
      <c r="B44" s="6" t="s">
        <v>47</v>
      </c>
      <c r="C44" s="35" t="s">
        <v>116</v>
      </c>
      <c r="D44" s="42"/>
      <c r="E44" s="42"/>
      <c r="F44" s="35" t="s">
        <v>116</v>
      </c>
      <c r="G44" s="42"/>
      <c r="H44" s="42"/>
      <c r="I44" s="42">
        <v>3</v>
      </c>
      <c r="J44" s="42"/>
      <c r="K44" s="42">
        <f>I44*100/I46</f>
        <v>4.6875</v>
      </c>
      <c r="L44" s="42"/>
      <c r="M44" s="42"/>
      <c r="N44" s="35" t="s">
        <v>116</v>
      </c>
      <c r="O44" s="42"/>
      <c r="P44" s="35" t="s">
        <v>116</v>
      </c>
      <c r="Q44" s="42"/>
      <c r="R44" s="42"/>
      <c r="S44" s="35" t="s">
        <v>116</v>
      </c>
      <c r="T44" s="42"/>
      <c r="U44" s="35" t="s">
        <v>116</v>
      </c>
    </row>
    <row r="45" spans="1:21" s="6" customFormat="1" ht="9.75">
      <c r="A45" s="6" t="s">
        <v>176</v>
      </c>
      <c r="B45" s="6" t="s">
        <v>48</v>
      </c>
      <c r="C45" s="35" t="s">
        <v>116</v>
      </c>
      <c r="D45" s="42"/>
      <c r="E45" s="42"/>
      <c r="F45" s="35" t="s">
        <v>116</v>
      </c>
      <c r="G45" s="42"/>
      <c r="H45" s="42"/>
      <c r="I45" s="42">
        <v>4</v>
      </c>
      <c r="J45" s="42"/>
      <c r="K45" s="42">
        <f>I45*100/I46</f>
        <v>6.25</v>
      </c>
      <c r="L45" s="42"/>
      <c r="M45" s="42"/>
      <c r="N45" s="35" t="s">
        <v>116</v>
      </c>
      <c r="O45" s="42"/>
      <c r="P45" s="35" t="s">
        <v>116</v>
      </c>
      <c r="Q45" s="42"/>
      <c r="R45" s="42"/>
      <c r="S45" s="35" t="s">
        <v>116</v>
      </c>
      <c r="T45" s="42"/>
      <c r="U45" s="35" t="s">
        <v>116</v>
      </c>
    </row>
    <row r="46" spans="1:21" s="6" customFormat="1" ht="9.75">
      <c r="A46" s="13" t="s">
        <v>98</v>
      </c>
      <c r="B46" s="6" t="s">
        <v>39</v>
      </c>
      <c r="C46" s="35" t="s">
        <v>116</v>
      </c>
      <c r="D46" s="42"/>
      <c r="E46" s="42"/>
      <c r="F46" s="35" t="s">
        <v>116</v>
      </c>
      <c r="G46" s="59"/>
      <c r="H46" s="59"/>
      <c r="I46" s="59">
        <f>SUM(I43:I45)</f>
        <v>64</v>
      </c>
      <c r="J46" s="59"/>
      <c r="K46" s="59">
        <f>SUM(K43:K45)</f>
        <v>100</v>
      </c>
      <c r="L46" s="42"/>
      <c r="M46" s="42"/>
      <c r="N46" s="35" t="s">
        <v>116</v>
      </c>
      <c r="O46" s="42"/>
      <c r="P46" s="35" t="s">
        <v>116</v>
      </c>
      <c r="Q46" s="42"/>
      <c r="R46" s="42"/>
      <c r="S46" s="35" t="s">
        <v>116</v>
      </c>
      <c r="T46" s="42"/>
      <c r="U46" s="35" t="s">
        <v>116</v>
      </c>
    </row>
    <row r="47" spans="1:5" s="6" customFormat="1" ht="9.75">
      <c r="A47" s="19" t="s">
        <v>74</v>
      </c>
      <c r="B47" s="5"/>
      <c r="C47" s="19"/>
      <c r="D47" s="19"/>
      <c r="E47" s="19"/>
    </row>
    <row r="48" spans="1:5" ht="6" customHeight="1">
      <c r="A48" s="3"/>
      <c r="B48" s="5"/>
      <c r="C48" s="5"/>
      <c r="D48" s="5"/>
      <c r="E48" s="5"/>
    </row>
    <row r="49" spans="1:21" s="6" customFormat="1" ht="9.75">
      <c r="A49" s="6" t="s">
        <v>182</v>
      </c>
      <c r="B49" s="5" t="s">
        <v>46</v>
      </c>
      <c r="C49" s="6">
        <v>53</v>
      </c>
      <c r="F49" s="32">
        <f>C49*100/C52</f>
        <v>67.94871794871794</v>
      </c>
      <c r="G49" s="32"/>
      <c r="I49" s="6">
        <v>58</v>
      </c>
      <c r="K49" s="32">
        <f>I49*100/I52</f>
        <v>93.54838709677419</v>
      </c>
      <c r="N49" s="6">
        <v>98</v>
      </c>
      <c r="P49" s="32">
        <f>N49*100/N52</f>
        <v>88.28828828828829</v>
      </c>
      <c r="S49" s="6">
        <v>9</v>
      </c>
      <c r="U49" s="32">
        <f>S49*100/S52</f>
        <v>81.81818181818181</v>
      </c>
    </row>
    <row r="50" spans="1:21" s="6" customFormat="1" ht="9.75">
      <c r="A50" s="6" t="s">
        <v>177</v>
      </c>
      <c r="B50" s="6" t="s">
        <v>47</v>
      </c>
      <c r="C50" s="6">
        <v>18</v>
      </c>
      <c r="F50" s="32">
        <f>C50*100/C52</f>
        <v>23.076923076923077</v>
      </c>
      <c r="G50" s="32"/>
      <c r="I50" s="6">
        <v>3</v>
      </c>
      <c r="K50" s="32">
        <f>I50*100/I52</f>
        <v>4.838709677419355</v>
      </c>
      <c r="N50" s="6">
        <v>9</v>
      </c>
      <c r="P50" s="32">
        <f>N50*100/N52</f>
        <v>8.108108108108109</v>
      </c>
      <c r="S50" s="6">
        <v>1</v>
      </c>
      <c r="U50" s="32">
        <f>S50*100/S52</f>
        <v>9.090909090909092</v>
      </c>
    </row>
    <row r="51" spans="1:21" s="6" customFormat="1" ht="9.75">
      <c r="A51" s="6" t="s">
        <v>178</v>
      </c>
      <c r="B51" s="6" t="s">
        <v>48</v>
      </c>
      <c r="C51" s="6">
        <v>7</v>
      </c>
      <c r="F51" s="32">
        <f>C51*100/C52</f>
        <v>8.974358974358974</v>
      </c>
      <c r="G51" s="32"/>
      <c r="I51" s="6">
        <v>1</v>
      </c>
      <c r="K51" s="32">
        <f>I51*100/I52</f>
        <v>1.6129032258064515</v>
      </c>
      <c r="N51" s="6">
        <v>4</v>
      </c>
      <c r="P51" s="32">
        <f>N51*100/N52</f>
        <v>3.6036036036036037</v>
      </c>
      <c r="S51" s="6">
        <v>1</v>
      </c>
      <c r="U51" s="32">
        <f>S51*100/S52</f>
        <v>9.090909090909092</v>
      </c>
    </row>
    <row r="52" spans="1:21" s="6" customFormat="1" ht="9.75">
      <c r="A52" s="6" t="s">
        <v>179</v>
      </c>
      <c r="B52" s="6" t="s">
        <v>39</v>
      </c>
      <c r="C52" s="6">
        <f>SUM(C49:C51)</f>
        <v>78</v>
      </c>
      <c r="D52" s="6">
        <f aca="true" t="shared" si="4" ref="D52:U52">SUM(D49:D51)</f>
        <v>0</v>
      </c>
      <c r="F52" s="32">
        <f t="shared" si="4"/>
        <v>100</v>
      </c>
      <c r="G52" s="32"/>
      <c r="I52" s="6">
        <f t="shared" si="4"/>
        <v>62</v>
      </c>
      <c r="K52" s="6">
        <f t="shared" si="4"/>
        <v>100</v>
      </c>
      <c r="N52" s="6">
        <f t="shared" si="4"/>
        <v>111</v>
      </c>
      <c r="O52" s="6">
        <f t="shared" si="4"/>
        <v>0</v>
      </c>
      <c r="P52" s="6">
        <f t="shared" si="4"/>
        <v>100</v>
      </c>
      <c r="R52" s="6">
        <f t="shared" si="4"/>
        <v>0</v>
      </c>
      <c r="S52" s="6">
        <f t="shared" si="4"/>
        <v>11</v>
      </c>
      <c r="U52" s="32">
        <f t="shared" si="4"/>
        <v>100</v>
      </c>
    </row>
    <row r="53" spans="1:5" s="6" customFormat="1" ht="9.75">
      <c r="A53" s="5" t="s">
        <v>180</v>
      </c>
      <c r="B53" s="5"/>
      <c r="C53" s="5"/>
      <c r="D53" s="5"/>
      <c r="E53" s="5"/>
    </row>
    <row r="54" spans="1:5" ht="6" customHeight="1">
      <c r="A54" s="3"/>
      <c r="B54" s="5"/>
      <c r="C54" s="5"/>
      <c r="D54" s="5"/>
      <c r="E54" s="5"/>
    </row>
    <row r="55" spans="1:21" s="6" customFormat="1" ht="9.75">
      <c r="A55" s="6" t="s">
        <v>185</v>
      </c>
      <c r="B55" s="5" t="s">
        <v>46</v>
      </c>
      <c r="C55" s="6">
        <v>43</v>
      </c>
      <c r="F55" s="32">
        <f>C55*100/C58</f>
        <v>63.23529411764706</v>
      </c>
      <c r="G55" s="32"/>
      <c r="H55" s="32"/>
      <c r="I55" s="32">
        <v>47</v>
      </c>
      <c r="J55" s="32"/>
      <c r="K55" s="32">
        <f>I55*100/I58</f>
        <v>81.03448275862068</v>
      </c>
      <c r="L55" s="32"/>
      <c r="M55" s="32"/>
      <c r="N55" s="32">
        <v>29</v>
      </c>
      <c r="O55" s="32"/>
      <c r="P55" s="32">
        <f>N55*100/N58</f>
        <v>49.152542372881356</v>
      </c>
      <c r="Q55" s="32"/>
      <c r="R55" s="32"/>
      <c r="S55" s="32">
        <v>7</v>
      </c>
      <c r="T55" s="32"/>
      <c r="U55" s="32">
        <f>S55*100/S58</f>
        <v>70</v>
      </c>
    </row>
    <row r="56" spans="1:21" s="6" customFormat="1" ht="9.75">
      <c r="A56" s="6" t="s">
        <v>181</v>
      </c>
      <c r="B56" s="6" t="s">
        <v>47</v>
      </c>
      <c r="C56" s="6">
        <v>22</v>
      </c>
      <c r="F56" s="32">
        <f>C56*100/C58</f>
        <v>32.35294117647059</v>
      </c>
      <c r="G56" s="32"/>
      <c r="H56" s="32"/>
      <c r="I56" s="32">
        <v>7</v>
      </c>
      <c r="J56" s="32"/>
      <c r="K56" s="32">
        <f>I56*100/I58</f>
        <v>12.068965517241379</v>
      </c>
      <c r="L56" s="32"/>
      <c r="M56" s="32"/>
      <c r="N56" s="32">
        <v>26</v>
      </c>
      <c r="O56" s="32"/>
      <c r="P56" s="32">
        <f>N56*100/N58</f>
        <v>44.067796610169495</v>
      </c>
      <c r="Q56" s="32"/>
      <c r="R56" s="32"/>
      <c r="S56" s="32">
        <v>2</v>
      </c>
      <c r="T56" s="32"/>
      <c r="U56" s="32">
        <f>S56*100/S58</f>
        <v>20</v>
      </c>
    </row>
    <row r="57" spans="1:21" s="6" customFormat="1" ht="9.75">
      <c r="A57" s="6" t="s">
        <v>219</v>
      </c>
      <c r="B57" s="6" t="s">
        <v>48</v>
      </c>
      <c r="C57" s="6">
        <v>3</v>
      </c>
      <c r="F57" s="32">
        <f>C57*100/C58</f>
        <v>4.411764705882353</v>
      </c>
      <c r="G57" s="32"/>
      <c r="H57" s="32"/>
      <c r="I57" s="32">
        <v>4</v>
      </c>
      <c r="J57" s="32"/>
      <c r="K57" s="32">
        <f>I57*100/I58</f>
        <v>6.896551724137931</v>
      </c>
      <c r="L57" s="32"/>
      <c r="M57" s="32"/>
      <c r="N57" s="32">
        <v>4</v>
      </c>
      <c r="O57" s="32"/>
      <c r="P57" s="32">
        <f>N57*100/N58</f>
        <v>6.779661016949152</v>
      </c>
      <c r="Q57" s="32"/>
      <c r="R57" s="32"/>
      <c r="S57" s="32">
        <v>1</v>
      </c>
      <c r="T57" s="32"/>
      <c r="U57" s="32">
        <f>S57*100/S58</f>
        <v>10</v>
      </c>
    </row>
    <row r="58" spans="1:21" s="6" customFormat="1" ht="9.75">
      <c r="A58" s="5"/>
      <c r="B58" s="5" t="s">
        <v>39</v>
      </c>
      <c r="C58" s="5">
        <f>SUM(C55:C57)</f>
        <v>68</v>
      </c>
      <c r="D58" s="5">
        <f aca="true" t="shared" si="5" ref="D58:U58">SUM(D55:D57)</f>
        <v>0</v>
      </c>
      <c r="E58" s="5"/>
      <c r="F58" s="41">
        <f>SUM(F55:F57)</f>
        <v>100</v>
      </c>
      <c r="G58" s="41"/>
      <c r="H58" s="41"/>
      <c r="I58" s="41">
        <f t="shared" si="5"/>
        <v>58</v>
      </c>
      <c r="J58" s="41"/>
      <c r="K58" s="41">
        <f t="shared" si="5"/>
        <v>100</v>
      </c>
      <c r="L58" s="41"/>
      <c r="M58" s="41"/>
      <c r="N58" s="41">
        <f t="shared" si="5"/>
        <v>59</v>
      </c>
      <c r="O58" s="41">
        <f t="shared" si="5"/>
        <v>0</v>
      </c>
      <c r="P58" s="41">
        <f t="shared" si="5"/>
        <v>100</v>
      </c>
      <c r="Q58" s="41"/>
      <c r="R58" s="41">
        <f t="shared" si="5"/>
        <v>0</v>
      </c>
      <c r="S58" s="41">
        <f t="shared" si="5"/>
        <v>10</v>
      </c>
      <c r="T58" s="41"/>
      <c r="U58" s="41">
        <f t="shared" si="5"/>
        <v>100</v>
      </c>
    </row>
    <row r="59" spans="1:5" ht="6" customHeight="1">
      <c r="A59" s="3"/>
      <c r="B59" s="5"/>
      <c r="C59" s="5"/>
      <c r="D59" s="5"/>
      <c r="E59" s="5"/>
    </row>
    <row r="60" spans="1:22" s="6" customFormat="1" ht="9.75">
      <c r="A60" s="6" t="s">
        <v>240</v>
      </c>
      <c r="B60" s="5" t="s">
        <v>46</v>
      </c>
      <c r="C60" s="32">
        <v>39</v>
      </c>
      <c r="D60" s="32"/>
      <c r="E60" s="32"/>
      <c r="F60" s="32">
        <f>C60*100/C63</f>
        <v>57.35294117647059</v>
      </c>
      <c r="G60" s="32"/>
      <c r="H60" s="32"/>
      <c r="I60" s="32">
        <v>53</v>
      </c>
      <c r="J60" s="32"/>
      <c r="K60" s="32">
        <f>I60*100/I63</f>
        <v>82.8125</v>
      </c>
      <c r="L60" s="32"/>
      <c r="M60" s="32"/>
      <c r="N60" s="32">
        <v>50</v>
      </c>
      <c r="O60" s="32"/>
      <c r="P60" s="32">
        <f>N60*100/N63</f>
        <v>58.8235294117647</v>
      </c>
      <c r="Q60" s="32"/>
      <c r="R60" s="32"/>
      <c r="S60" s="32">
        <v>6</v>
      </c>
      <c r="T60" s="32"/>
      <c r="U60" s="32">
        <f>T60*100/S63</f>
        <v>0</v>
      </c>
      <c r="V60" s="32"/>
    </row>
    <row r="61" spans="1:22" s="6" customFormat="1" ht="9.75">
      <c r="A61" s="6" t="s">
        <v>183</v>
      </c>
      <c r="B61" s="6" t="s">
        <v>47</v>
      </c>
      <c r="C61" s="32">
        <v>22</v>
      </c>
      <c r="D61" s="32"/>
      <c r="E61" s="32"/>
      <c r="F61" s="32">
        <f>C61*100/C63</f>
        <v>32.35294117647059</v>
      </c>
      <c r="G61" s="32"/>
      <c r="H61" s="32"/>
      <c r="I61" s="32">
        <v>8</v>
      </c>
      <c r="J61" s="32"/>
      <c r="K61" s="32">
        <f>I61*100/I63</f>
        <v>12.5</v>
      </c>
      <c r="L61" s="32"/>
      <c r="M61" s="32"/>
      <c r="N61" s="32">
        <v>29</v>
      </c>
      <c r="O61" s="32"/>
      <c r="P61" s="32">
        <f>N61*100/N63</f>
        <v>34.11764705882353</v>
      </c>
      <c r="Q61" s="32"/>
      <c r="R61" s="32"/>
      <c r="S61" s="32">
        <v>1</v>
      </c>
      <c r="T61" s="32"/>
      <c r="U61" s="32">
        <f>S61*100/S63</f>
        <v>10</v>
      </c>
      <c r="V61" s="32"/>
    </row>
    <row r="62" spans="1:22" s="6" customFormat="1" ht="9.75">
      <c r="A62" s="6" t="s">
        <v>184</v>
      </c>
      <c r="B62" s="6" t="s">
        <v>48</v>
      </c>
      <c r="C62" s="32">
        <v>7</v>
      </c>
      <c r="D62" s="32"/>
      <c r="E62" s="32"/>
      <c r="F62" s="32">
        <f>C62*100/C63</f>
        <v>10.294117647058824</v>
      </c>
      <c r="G62" s="32"/>
      <c r="H62" s="32"/>
      <c r="I62" s="32">
        <v>3</v>
      </c>
      <c r="J62" s="32"/>
      <c r="K62" s="32">
        <f>I62*100/I63</f>
        <v>4.6875</v>
      </c>
      <c r="L62" s="32"/>
      <c r="M62" s="32"/>
      <c r="N62" s="32">
        <v>6</v>
      </c>
      <c r="O62" s="32"/>
      <c r="P62" s="32">
        <f>N62*100/N63</f>
        <v>7.0588235294117645</v>
      </c>
      <c r="Q62" s="32"/>
      <c r="R62" s="32"/>
      <c r="S62" s="32">
        <v>3</v>
      </c>
      <c r="T62" s="32"/>
      <c r="U62" s="32">
        <f>S62*100/S63</f>
        <v>30</v>
      </c>
      <c r="V62" s="32"/>
    </row>
    <row r="63" spans="2:22" s="6" customFormat="1" ht="9.75">
      <c r="B63" s="6" t="s">
        <v>39</v>
      </c>
      <c r="C63" s="32">
        <f>SUM(C60:C62)</f>
        <v>68</v>
      </c>
      <c r="D63" s="32">
        <f aca="true" t="shared" si="6" ref="D63:U63">SUM(D60:D62)</f>
        <v>0</v>
      </c>
      <c r="E63" s="32"/>
      <c r="F63" s="32">
        <f t="shared" si="6"/>
        <v>100</v>
      </c>
      <c r="G63" s="32"/>
      <c r="H63" s="32"/>
      <c r="I63" s="32">
        <f t="shared" si="6"/>
        <v>64</v>
      </c>
      <c r="J63" s="32"/>
      <c r="K63" s="32">
        <f t="shared" si="6"/>
        <v>100</v>
      </c>
      <c r="L63" s="32"/>
      <c r="M63" s="32"/>
      <c r="N63" s="32">
        <f t="shared" si="6"/>
        <v>85</v>
      </c>
      <c r="O63" s="32">
        <f t="shared" si="6"/>
        <v>0</v>
      </c>
      <c r="P63" s="32">
        <f t="shared" si="6"/>
        <v>100</v>
      </c>
      <c r="Q63" s="32"/>
      <c r="R63" s="32">
        <f t="shared" si="6"/>
        <v>0</v>
      </c>
      <c r="S63" s="32">
        <f t="shared" si="6"/>
        <v>10</v>
      </c>
      <c r="T63" s="32"/>
      <c r="U63" s="32">
        <f t="shared" si="6"/>
        <v>40</v>
      </c>
      <c r="V63" s="32"/>
    </row>
    <row r="64" spans="1:22" s="6" customFormat="1" ht="6" customHeight="1">
      <c r="A64" s="20"/>
      <c r="B64" s="21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3:22" s="6" customFormat="1" ht="6" customHeight="1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s="8" customFormat="1" ht="9.75">
      <c r="A66" s="15" t="s">
        <v>189</v>
      </c>
      <c r="B66" s="5"/>
      <c r="C66" s="47"/>
      <c r="D66" s="47"/>
      <c r="E66" s="47"/>
      <c r="F66" s="47"/>
      <c r="G66" s="47"/>
      <c r="H66" s="47"/>
      <c r="I66" s="47"/>
      <c r="J66" s="47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6" customFormat="1" ht="9.75">
      <c r="A67" s="6" t="s">
        <v>241</v>
      </c>
      <c r="B67" s="5" t="s">
        <v>46</v>
      </c>
      <c r="C67" s="32">
        <v>42</v>
      </c>
      <c r="D67" s="32"/>
      <c r="E67" s="32"/>
      <c r="F67" s="32">
        <f>C67*100/C70</f>
        <v>61.76470588235294</v>
      </c>
      <c r="G67" s="32"/>
      <c r="H67" s="32"/>
      <c r="I67" s="32">
        <v>49</v>
      </c>
      <c r="J67" s="32"/>
      <c r="K67" s="32">
        <f>I67*100/I70</f>
        <v>85.96491228070175</v>
      </c>
      <c r="L67" s="32"/>
      <c r="M67" s="32"/>
      <c r="N67" s="32">
        <v>86</v>
      </c>
      <c r="O67" s="32"/>
      <c r="P67" s="32">
        <f>N67*100/N70</f>
        <v>80.37383177570094</v>
      </c>
      <c r="Q67" s="32"/>
      <c r="R67" s="32"/>
      <c r="S67" s="32">
        <v>8</v>
      </c>
      <c r="T67" s="32"/>
      <c r="U67" s="32">
        <f>S67*100/S70</f>
        <v>66.66666666666667</v>
      </c>
      <c r="V67" s="32"/>
    </row>
    <row r="68" spans="1:22" s="6" customFormat="1" ht="9.75">
      <c r="A68" s="6" t="s">
        <v>187</v>
      </c>
      <c r="B68" s="6" t="s">
        <v>47</v>
      </c>
      <c r="C68" s="32">
        <v>15</v>
      </c>
      <c r="D68" s="32"/>
      <c r="E68" s="32"/>
      <c r="F68" s="32">
        <f>C68*100/C70</f>
        <v>22.058823529411764</v>
      </c>
      <c r="G68" s="32"/>
      <c r="H68" s="32"/>
      <c r="I68" s="32">
        <v>4</v>
      </c>
      <c r="J68" s="32"/>
      <c r="K68" s="32">
        <f>I68*100/I70</f>
        <v>7.017543859649122</v>
      </c>
      <c r="L68" s="32"/>
      <c r="M68" s="32"/>
      <c r="N68" s="32">
        <v>17</v>
      </c>
      <c r="O68" s="32"/>
      <c r="P68" s="32">
        <f>N68*100/N70</f>
        <v>15.88785046728972</v>
      </c>
      <c r="Q68" s="32"/>
      <c r="R68" s="32"/>
      <c r="S68" s="32">
        <v>1</v>
      </c>
      <c r="T68" s="32"/>
      <c r="U68" s="32">
        <f>S68*100/S70</f>
        <v>8.333333333333334</v>
      </c>
      <c r="V68" s="32"/>
    </row>
    <row r="69" spans="1:22" s="6" customFormat="1" ht="9.75">
      <c r="A69" s="6" t="s">
        <v>186</v>
      </c>
      <c r="B69" s="6" t="s">
        <v>48</v>
      </c>
      <c r="C69" s="32">
        <v>11</v>
      </c>
      <c r="D69" s="32"/>
      <c r="E69" s="32"/>
      <c r="F69" s="32">
        <f>C69*100/C70</f>
        <v>16.176470588235293</v>
      </c>
      <c r="G69" s="32"/>
      <c r="H69" s="32"/>
      <c r="I69" s="32">
        <v>4</v>
      </c>
      <c r="J69" s="32"/>
      <c r="K69" s="32">
        <f>I69*100/I70</f>
        <v>7.017543859649122</v>
      </c>
      <c r="L69" s="32"/>
      <c r="M69" s="32"/>
      <c r="N69" s="32">
        <v>4</v>
      </c>
      <c r="O69" s="32"/>
      <c r="P69" s="32">
        <f>N69*100/N70</f>
        <v>3.7383177570093458</v>
      </c>
      <c r="Q69" s="32"/>
      <c r="R69" s="32"/>
      <c r="S69" s="32">
        <v>3</v>
      </c>
      <c r="T69" s="32"/>
      <c r="U69" s="32">
        <f>S69*100/S70</f>
        <v>25</v>
      </c>
      <c r="V69" s="32"/>
    </row>
    <row r="70" spans="2:22" s="6" customFormat="1" ht="9.75">
      <c r="B70" s="6" t="s">
        <v>39</v>
      </c>
      <c r="C70" s="32">
        <f>SUM(C67:C69)</f>
        <v>68</v>
      </c>
      <c r="D70" s="32">
        <f aca="true" t="shared" si="7" ref="D70:U70">SUM(D67:D69)</f>
        <v>0</v>
      </c>
      <c r="E70" s="32"/>
      <c r="F70" s="32">
        <f t="shared" si="7"/>
        <v>100</v>
      </c>
      <c r="G70" s="32"/>
      <c r="H70" s="32"/>
      <c r="I70" s="32">
        <f t="shared" si="7"/>
        <v>57</v>
      </c>
      <c r="J70" s="32"/>
      <c r="K70" s="32">
        <f t="shared" si="7"/>
        <v>100</v>
      </c>
      <c r="L70" s="32"/>
      <c r="M70" s="32"/>
      <c r="N70" s="32">
        <f t="shared" si="7"/>
        <v>107</v>
      </c>
      <c r="O70" s="32">
        <f t="shared" si="7"/>
        <v>0</v>
      </c>
      <c r="P70" s="32">
        <f t="shared" si="7"/>
        <v>100</v>
      </c>
      <c r="Q70" s="32"/>
      <c r="R70" s="32">
        <f t="shared" si="7"/>
        <v>0</v>
      </c>
      <c r="S70" s="32">
        <f t="shared" si="7"/>
        <v>12</v>
      </c>
      <c r="T70" s="32"/>
      <c r="U70" s="32">
        <f t="shared" si="7"/>
        <v>100</v>
      </c>
      <c r="V70" s="32"/>
    </row>
    <row r="71" spans="1:22" s="6" customFormat="1" ht="6" customHeight="1">
      <c r="A71" s="20"/>
      <c r="B71" s="21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3:22" s="6" customFormat="1" ht="6" customHeight="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8" customFormat="1" ht="9.75">
      <c r="A73" s="15" t="s">
        <v>16</v>
      </c>
      <c r="B73" s="5"/>
      <c r="C73" s="47"/>
      <c r="D73" s="47"/>
      <c r="E73" s="47"/>
      <c r="F73" s="47"/>
      <c r="G73" s="47"/>
      <c r="H73" s="47"/>
      <c r="I73" s="47"/>
      <c r="J73" s="47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6" customFormat="1" ht="9.75">
      <c r="A74" s="6" t="s">
        <v>242</v>
      </c>
      <c r="B74" s="5" t="s">
        <v>43</v>
      </c>
      <c r="C74" s="32">
        <v>64</v>
      </c>
      <c r="D74" s="32"/>
      <c r="E74" s="32"/>
      <c r="F74" s="32">
        <f>C74*100/C77</f>
        <v>77.10843373493977</v>
      </c>
      <c r="G74" s="32"/>
      <c r="H74" s="32"/>
      <c r="I74" s="32">
        <v>61</v>
      </c>
      <c r="J74" s="32"/>
      <c r="K74" s="32">
        <f>I74*100/I77</f>
        <v>92.42424242424242</v>
      </c>
      <c r="L74" s="32"/>
      <c r="M74" s="32"/>
      <c r="N74" s="32">
        <v>114</v>
      </c>
      <c r="O74" s="32"/>
      <c r="P74" s="32">
        <f>N74*100/N77</f>
        <v>88.37209302325581</v>
      </c>
      <c r="Q74" s="32"/>
      <c r="R74" s="32"/>
      <c r="S74" s="32">
        <v>9</v>
      </c>
      <c r="T74" s="32"/>
      <c r="U74" s="32">
        <f>S74*100/S77</f>
        <v>69.23076923076923</v>
      </c>
      <c r="V74" s="32"/>
    </row>
    <row r="75" spans="1:22" s="6" customFormat="1" ht="9.75">
      <c r="A75" s="6" t="s">
        <v>88</v>
      </c>
      <c r="B75" s="6" t="s">
        <v>188</v>
      </c>
      <c r="C75" s="32">
        <v>12</v>
      </c>
      <c r="D75" s="32"/>
      <c r="E75" s="32"/>
      <c r="F75" s="32">
        <f>C75*100/C77</f>
        <v>14.457831325301205</v>
      </c>
      <c r="G75" s="32"/>
      <c r="H75" s="32"/>
      <c r="I75" s="32">
        <v>1</v>
      </c>
      <c r="J75" s="32"/>
      <c r="K75" s="32">
        <f>I75*100/I77</f>
        <v>1.5151515151515151</v>
      </c>
      <c r="L75" s="32"/>
      <c r="M75" s="32"/>
      <c r="N75" s="32">
        <v>12</v>
      </c>
      <c r="O75" s="32"/>
      <c r="P75" s="32">
        <f>N75*100/N77</f>
        <v>9.30232558139535</v>
      </c>
      <c r="Q75" s="32"/>
      <c r="R75" s="32"/>
      <c r="S75" s="32">
        <v>2</v>
      </c>
      <c r="T75" s="32"/>
      <c r="U75" s="32">
        <f>S75*100/S77</f>
        <v>15.384615384615385</v>
      </c>
      <c r="V75" s="32"/>
    </row>
    <row r="76" spans="1:22" s="6" customFormat="1" ht="9.75">
      <c r="A76" s="6" t="s">
        <v>89</v>
      </c>
      <c r="B76" s="6" t="s">
        <v>45</v>
      </c>
      <c r="C76" s="32">
        <v>7</v>
      </c>
      <c r="D76" s="32"/>
      <c r="E76" s="32"/>
      <c r="F76" s="32">
        <f>C76*100/C77</f>
        <v>8.433734939759036</v>
      </c>
      <c r="G76" s="32"/>
      <c r="H76" s="32"/>
      <c r="I76" s="32">
        <v>4</v>
      </c>
      <c r="J76" s="32"/>
      <c r="K76" s="32">
        <f>I76*100/I77</f>
        <v>6.0606060606060606</v>
      </c>
      <c r="L76" s="32"/>
      <c r="M76" s="32"/>
      <c r="N76" s="32">
        <v>3</v>
      </c>
      <c r="O76" s="32"/>
      <c r="P76" s="32">
        <f>N76*100/N77</f>
        <v>2.3255813953488373</v>
      </c>
      <c r="Q76" s="32"/>
      <c r="R76" s="32"/>
      <c r="S76" s="32">
        <v>2</v>
      </c>
      <c r="T76" s="32"/>
      <c r="U76" s="32">
        <f>S76*100/S77</f>
        <v>15.384615384615385</v>
      </c>
      <c r="V76" s="32"/>
    </row>
    <row r="77" spans="2:22" s="6" customFormat="1" ht="9.75">
      <c r="B77" s="6" t="s">
        <v>39</v>
      </c>
      <c r="C77" s="32">
        <f>SUM(C74:C76)</f>
        <v>83</v>
      </c>
      <c r="D77" s="32">
        <f aca="true" t="shared" si="8" ref="D77:U77">SUM(D74:D76)</f>
        <v>0</v>
      </c>
      <c r="E77" s="32"/>
      <c r="F77" s="32">
        <f t="shared" si="8"/>
        <v>100</v>
      </c>
      <c r="G77" s="32"/>
      <c r="H77" s="32"/>
      <c r="I77" s="32">
        <f t="shared" si="8"/>
        <v>66</v>
      </c>
      <c r="J77" s="32"/>
      <c r="K77" s="32">
        <f t="shared" si="8"/>
        <v>100</v>
      </c>
      <c r="L77" s="32"/>
      <c r="M77" s="32"/>
      <c r="N77" s="32">
        <f t="shared" si="8"/>
        <v>129</v>
      </c>
      <c r="O77" s="32">
        <f t="shared" si="8"/>
        <v>0</v>
      </c>
      <c r="P77" s="32">
        <f t="shared" si="8"/>
        <v>100</v>
      </c>
      <c r="Q77" s="32"/>
      <c r="R77" s="32">
        <f t="shared" si="8"/>
        <v>0</v>
      </c>
      <c r="S77" s="32">
        <f t="shared" si="8"/>
        <v>13</v>
      </c>
      <c r="T77" s="32"/>
      <c r="U77" s="32">
        <f t="shared" si="8"/>
        <v>100</v>
      </c>
      <c r="V77" s="32"/>
    </row>
    <row r="78" spans="1:22" s="6" customFormat="1" ht="6" customHeight="1">
      <c r="A78" s="1"/>
      <c r="B78" s="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="5" customFormat="1" ht="9.75"/>
    <row r="80" s="6" customFormat="1" ht="9.75"/>
    <row r="81" s="6" customFormat="1" ht="9.75"/>
    <row r="82" s="6" customFormat="1" ht="9.75"/>
    <row r="83" s="6" customFormat="1" ht="9.75"/>
    <row r="84" s="6" customFormat="1" ht="9.75"/>
    <row r="85" s="6" customFormat="1" ht="9.75"/>
    <row r="86" s="6" customFormat="1" ht="9.75"/>
    <row r="87" s="6" customFormat="1" ht="9.75"/>
    <row r="88" s="6" customFormat="1" ht="9.75"/>
    <row r="89" s="6" customFormat="1" ht="9.75"/>
    <row r="90" s="6" customFormat="1" ht="9.75"/>
    <row r="91" s="6" customFormat="1" ht="9.75"/>
    <row r="92" s="6" customFormat="1" ht="9.75"/>
    <row r="93" s="6" customFormat="1" ht="9.75"/>
    <row r="94" s="6" customFormat="1" ht="9.75"/>
    <row r="95" s="6" customFormat="1" ht="9.75"/>
    <row r="96" s="6" customFormat="1" ht="9.75"/>
    <row r="97" s="6" customFormat="1" ht="9.75"/>
    <row r="98" s="6" customFormat="1" ht="9.75"/>
    <row r="99" s="6" customFormat="1" ht="9.75"/>
    <row r="100" s="6" customFormat="1" ht="9.75"/>
    <row r="101" s="6" customFormat="1" ht="9.75"/>
    <row r="102" s="6" customFormat="1" ht="9.75"/>
    <row r="103" s="6" customFormat="1" ht="9.75"/>
    <row r="104" s="6" customFormat="1" ht="9.75"/>
    <row r="105" s="6" customFormat="1" ht="9.75"/>
    <row r="106" s="6" customFormat="1" ht="9.75"/>
    <row r="107" s="6" customFormat="1" ht="9.75"/>
    <row r="108" s="6" customFormat="1" ht="9.75"/>
    <row r="109" s="6" customFormat="1" ht="9.75"/>
  </sheetData>
  <printOptions/>
  <pageMargins left="0.65" right="0.47" top="0.5" bottom="0.19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8"/>
  <sheetViews>
    <sheetView showGridLines="0" workbookViewId="0" topLeftCell="A1">
      <selection activeCell="Y1" sqref="Y1:Y16384"/>
    </sheetView>
  </sheetViews>
  <sheetFormatPr defaultColWidth="9.140625" defaultRowHeight="12.75"/>
  <cols>
    <col min="1" max="1" width="25.28125" style="0" customWidth="1"/>
    <col min="2" max="2" width="12.00390625" style="12" customWidth="1"/>
    <col min="3" max="3" width="3.57421875" style="0" customWidth="1"/>
    <col min="4" max="4" width="2.00390625" style="0" customWidth="1"/>
    <col min="5" max="5" width="3.57421875" style="37" customWidth="1"/>
    <col min="6" max="6" width="2.00390625" style="0" customWidth="1"/>
    <col min="7" max="7" width="3.7109375" style="0" customWidth="1"/>
    <col min="8" max="8" width="1.7109375" style="0" customWidth="1"/>
    <col min="9" max="9" width="3.57421875" style="37" customWidth="1"/>
    <col min="10" max="10" width="1.57421875" style="0" customWidth="1"/>
    <col min="11" max="11" width="3.421875" style="0" customWidth="1"/>
    <col min="12" max="12" width="1.1484375" style="0" customWidth="1"/>
    <col min="13" max="13" width="0.85546875" style="0" customWidth="1"/>
    <col min="14" max="14" width="3.421875" style="37" customWidth="1"/>
    <col min="15" max="15" width="2.28125" style="0" customWidth="1"/>
    <col min="16" max="16" width="3.57421875" style="0" customWidth="1"/>
    <col min="17" max="17" width="1.1484375" style="0" customWidth="1"/>
    <col min="18" max="18" width="4.00390625" style="37" customWidth="1"/>
    <col min="19" max="19" width="1.1484375" style="0" customWidth="1"/>
    <col min="20" max="20" width="3.57421875" style="0" customWidth="1"/>
    <col min="21" max="21" width="1.28515625" style="0" customWidth="1"/>
    <col min="22" max="22" width="3.28125" style="37" customWidth="1"/>
    <col min="23" max="23" width="1.1484375" style="0" customWidth="1"/>
    <col min="24" max="24" width="4.8515625" style="0" customWidth="1"/>
  </cols>
  <sheetData>
    <row r="1" spans="1:21" ht="17.25">
      <c r="A1" s="64"/>
      <c r="B1" s="16"/>
      <c r="C1" s="17"/>
      <c r="D1" s="17"/>
      <c r="L1" s="26"/>
      <c r="M1" s="26"/>
      <c r="N1" s="66"/>
      <c r="O1" s="26"/>
      <c r="P1" s="26"/>
      <c r="Q1" s="26"/>
      <c r="R1" s="67" t="s">
        <v>190</v>
      </c>
      <c r="S1" s="26"/>
      <c r="U1" s="26"/>
    </row>
    <row r="2" spans="12:21" ht="12.75">
      <c r="L2" s="26"/>
      <c r="M2" s="26"/>
      <c r="N2" s="66"/>
      <c r="O2" s="26"/>
      <c r="P2" s="26"/>
      <c r="Q2" s="26"/>
      <c r="R2" s="66"/>
      <c r="S2" s="26"/>
      <c r="T2" s="26"/>
      <c r="U2" s="26"/>
    </row>
    <row r="4" spans="1:22" s="2" customFormat="1" ht="12.75">
      <c r="A4" s="2" t="s">
        <v>155</v>
      </c>
      <c r="B4" s="12"/>
      <c r="E4" s="38"/>
      <c r="I4" s="38"/>
      <c r="N4" s="38"/>
      <c r="R4" s="38"/>
      <c r="V4" s="38"/>
    </row>
    <row r="5" spans="1:22" s="2" customFormat="1" ht="12.75">
      <c r="A5" s="2" t="s">
        <v>226</v>
      </c>
      <c r="B5" s="12"/>
      <c r="E5" s="38"/>
      <c r="I5" s="38"/>
      <c r="N5" s="38"/>
      <c r="R5" s="38"/>
      <c r="V5" s="38"/>
    </row>
    <row r="6" spans="1:23" s="29" customFormat="1" ht="12" customHeight="1">
      <c r="A6" s="54"/>
      <c r="B6" s="54"/>
      <c r="C6" s="54"/>
      <c r="D6" s="54"/>
      <c r="E6" s="68"/>
      <c r="F6" s="54"/>
      <c r="G6" s="54"/>
      <c r="H6" s="54"/>
      <c r="I6" s="68"/>
      <c r="J6" s="54"/>
      <c r="K6" s="54"/>
      <c r="L6" s="54"/>
      <c r="M6" s="54"/>
      <c r="N6" s="68"/>
      <c r="O6" s="54"/>
      <c r="P6" s="54"/>
      <c r="Q6" s="54"/>
      <c r="R6" s="68"/>
      <c r="S6" s="54"/>
      <c r="T6" s="54"/>
      <c r="U6" s="54"/>
      <c r="V6" s="68"/>
      <c r="W6" s="54"/>
    </row>
    <row r="7" spans="1:23" s="6" customFormat="1" ht="9.75">
      <c r="A7" s="6" t="s">
        <v>56</v>
      </c>
      <c r="B7" s="6" t="s">
        <v>55</v>
      </c>
      <c r="C7" s="10" t="s">
        <v>4</v>
      </c>
      <c r="D7" s="10"/>
      <c r="E7" s="60"/>
      <c r="F7" s="10"/>
      <c r="G7" s="10"/>
      <c r="H7" s="10"/>
      <c r="I7" s="60"/>
      <c r="J7" s="7"/>
      <c r="K7" s="7"/>
      <c r="L7" s="7"/>
      <c r="M7" s="7"/>
      <c r="N7" s="48"/>
      <c r="O7" s="7"/>
      <c r="P7" s="7"/>
      <c r="Q7" s="7"/>
      <c r="R7" s="48"/>
      <c r="S7" s="7"/>
      <c r="T7" s="7"/>
      <c r="U7" s="7"/>
      <c r="V7" s="60"/>
      <c r="W7" s="10"/>
    </row>
    <row r="8" spans="1:23" s="6" customFormat="1" ht="9.75">
      <c r="A8" s="6" t="s">
        <v>11</v>
      </c>
      <c r="C8" s="10" t="s">
        <v>106</v>
      </c>
      <c r="D8" s="10"/>
      <c r="E8" s="60"/>
      <c r="F8" s="5"/>
      <c r="G8" s="10" t="s">
        <v>5</v>
      </c>
      <c r="H8" s="10"/>
      <c r="I8" s="60"/>
      <c r="J8" s="5"/>
      <c r="K8" s="10" t="s">
        <v>117</v>
      </c>
      <c r="L8" s="10"/>
      <c r="M8" s="10"/>
      <c r="N8" s="60"/>
      <c r="P8" s="10" t="s">
        <v>105</v>
      </c>
      <c r="Q8" s="10"/>
      <c r="R8" s="60"/>
      <c r="T8" s="10" t="s">
        <v>104</v>
      </c>
      <c r="U8" s="10"/>
      <c r="V8" s="60"/>
      <c r="W8" s="10"/>
    </row>
    <row r="9" spans="3:22" s="6" customFormat="1" ht="9.75">
      <c r="C9" s="6" t="s">
        <v>54</v>
      </c>
      <c r="E9" s="32" t="s">
        <v>147</v>
      </c>
      <c r="G9" s="6" t="s">
        <v>54</v>
      </c>
      <c r="I9" s="32" t="s">
        <v>147</v>
      </c>
      <c r="K9" s="6" t="s">
        <v>54</v>
      </c>
      <c r="N9" s="32" t="s">
        <v>147</v>
      </c>
      <c r="P9" s="6" t="s">
        <v>54</v>
      </c>
      <c r="R9" s="32" t="s">
        <v>147</v>
      </c>
      <c r="T9" s="6" t="s">
        <v>54</v>
      </c>
      <c r="V9" s="32" t="s">
        <v>147</v>
      </c>
    </row>
    <row r="10" spans="1:23" s="6" customFormat="1" ht="6" customHeight="1">
      <c r="A10" s="7"/>
      <c r="B10" s="7"/>
      <c r="C10" s="7"/>
      <c r="D10" s="7"/>
      <c r="E10" s="48"/>
      <c r="F10" s="7"/>
      <c r="G10" s="7"/>
      <c r="H10" s="7"/>
      <c r="I10" s="48"/>
      <c r="J10" s="7"/>
      <c r="K10" s="7"/>
      <c r="L10" s="7"/>
      <c r="M10" s="7"/>
      <c r="N10" s="48"/>
      <c r="O10" s="7"/>
      <c r="P10" s="7"/>
      <c r="Q10" s="7"/>
      <c r="R10" s="48"/>
      <c r="S10" s="7"/>
      <c r="T10" s="7"/>
      <c r="U10" s="7"/>
      <c r="V10" s="48"/>
      <c r="W10" s="7"/>
    </row>
    <row r="11" spans="1:22" s="6" customFormat="1" ht="6" customHeight="1">
      <c r="A11" s="5"/>
      <c r="B11" s="5"/>
      <c r="C11" s="5"/>
      <c r="D11" s="5"/>
      <c r="E11" s="41"/>
      <c r="F11" s="5"/>
      <c r="G11" s="5"/>
      <c r="H11" s="5"/>
      <c r="I11" s="32"/>
      <c r="N11" s="32"/>
      <c r="R11" s="32"/>
      <c r="V11" s="32"/>
    </row>
    <row r="12" spans="1:22" s="8" customFormat="1" ht="9.75">
      <c r="A12" s="15" t="s">
        <v>13</v>
      </c>
      <c r="C12" s="15"/>
      <c r="D12" s="15"/>
      <c r="E12" s="47"/>
      <c r="F12" s="15"/>
      <c r="G12" s="15"/>
      <c r="H12" s="15"/>
      <c r="I12" s="56"/>
      <c r="N12" s="56"/>
      <c r="R12" s="56"/>
      <c r="V12" s="56"/>
    </row>
    <row r="13" spans="1:22" s="6" customFormat="1" ht="9.75">
      <c r="A13" s="6" t="s">
        <v>148</v>
      </c>
      <c r="B13" s="5" t="s">
        <v>46</v>
      </c>
      <c r="C13" s="6">
        <v>13</v>
      </c>
      <c r="E13" s="32">
        <f>C13*100/C16</f>
        <v>86.66666666666667</v>
      </c>
      <c r="G13" s="6">
        <v>27</v>
      </c>
      <c r="I13" s="32">
        <f>G13*100/G16</f>
        <v>79.41176470588235</v>
      </c>
      <c r="K13" s="6">
        <v>58</v>
      </c>
      <c r="N13" s="32">
        <f>K13*100/K16</f>
        <v>70.73170731707317</v>
      </c>
      <c r="P13" s="6">
        <v>61</v>
      </c>
      <c r="R13" s="32">
        <f>P13*100/P16</f>
        <v>82.43243243243244</v>
      </c>
      <c r="T13" s="6">
        <v>57</v>
      </c>
      <c r="V13" s="32">
        <f>T13*100/T16</f>
        <v>91.93548387096774</v>
      </c>
    </row>
    <row r="14" spans="1:22" s="6" customFormat="1" ht="9.75">
      <c r="A14" s="6" t="s">
        <v>149</v>
      </c>
      <c r="B14" s="6" t="s">
        <v>47</v>
      </c>
      <c r="C14" s="6">
        <v>1</v>
      </c>
      <c r="E14" s="32">
        <f>C14*100/C16</f>
        <v>6.666666666666667</v>
      </c>
      <c r="G14" s="6">
        <v>5</v>
      </c>
      <c r="I14" s="32">
        <f>G14*100/G16</f>
        <v>14.705882352941176</v>
      </c>
      <c r="K14" s="6">
        <v>19</v>
      </c>
      <c r="N14" s="32">
        <f>K14*100/K16</f>
        <v>23.170731707317074</v>
      </c>
      <c r="P14" s="6">
        <v>10</v>
      </c>
      <c r="R14" s="32">
        <f>P14*100/P16</f>
        <v>13.513513513513514</v>
      </c>
      <c r="T14" s="6">
        <v>3</v>
      </c>
      <c r="V14" s="32">
        <f>T14*100/T16</f>
        <v>4.838709677419355</v>
      </c>
    </row>
    <row r="15" spans="2:22" s="6" customFormat="1" ht="9.75">
      <c r="B15" s="6" t="s">
        <v>48</v>
      </c>
      <c r="C15" s="6">
        <v>1</v>
      </c>
      <c r="E15" s="32">
        <f>C15*100/C16</f>
        <v>6.666666666666667</v>
      </c>
      <c r="G15" s="6">
        <v>2</v>
      </c>
      <c r="I15" s="32">
        <f>G15*100/G16</f>
        <v>5.882352941176471</v>
      </c>
      <c r="K15" s="6">
        <v>5</v>
      </c>
      <c r="N15" s="32">
        <f>K15*100/K16</f>
        <v>6.097560975609756</v>
      </c>
      <c r="P15" s="6">
        <v>3</v>
      </c>
      <c r="R15" s="32">
        <f>P15*100/P16</f>
        <v>4.054054054054054</v>
      </c>
      <c r="T15" s="6">
        <v>2</v>
      </c>
      <c r="V15" s="32">
        <f>T15*100/T16</f>
        <v>3.225806451612903</v>
      </c>
    </row>
    <row r="16" spans="2:22" s="6" customFormat="1" ht="12.75">
      <c r="B16" s="6" t="s">
        <v>39</v>
      </c>
      <c r="C16" s="6">
        <f>SUM(C13:C15)</f>
        <v>15</v>
      </c>
      <c r="E16" s="41">
        <f>SUM(E13:E15)</f>
        <v>100.00000000000001</v>
      </c>
      <c r="F16" s="5"/>
      <c r="G16" s="5">
        <f>SUM(G13:G15)</f>
        <v>34</v>
      </c>
      <c r="H16" s="5"/>
      <c r="I16" s="41">
        <v>100</v>
      </c>
      <c r="K16" s="6">
        <f>SUM(K13:K15)</f>
        <v>82</v>
      </c>
      <c r="L16" s="6">
        <f>SUM(L13:L15)</f>
        <v>0</v>
      </c>
      <c r="M16" s="6">
        <f>SUM(M13:M15)</f>
        <v>0</v>
      </c>
      <c r="N16" s="32">
        <f>SUM(N13:N15)</f>
        <v>100</v>
      </c>
      <c r="P16" s="6">
        <f>SUM(P13:P15)</f>
        <v>74</v>
      </c>
      <c r="R16" s="32">
        <v>100</v>
      </c>
      <c r="S16"/>
      <c r="T16" s="6">
        <f>SUM(T13:T15)</f>
        <v>62</v>
      </c>
      <c r="V16" s="32">
        <f>SUM(V13:V15)</f>
        <v>100</v>
      </c>
    </row>
    <row r="17" spans="5:22" s="6" customFormat="1" ht="6" customHeight="1">
      <c r="E17" s="32"/>
      <c r="I17" s="32"/>
      <c r="N17" s="32"/>
      <c r="R17" s="32"/>
      <c r="V17" s="32"/>
    </row>
    <row r="18" spans="1:22" s="6" customFormat="1" ht="9.75">
      <c r="A18" s="6" t="s">
        <v>90</v>
      </c>
      <c r="B18" s="5" t="s">
        <v>46</v>
      </c>
      <c r="C18" s="6">
        <v>13</v>
      </c>
      <c r="E18" s="32">
        <f>C18*100/C21</f>
        <v>100</v>
      </c>
      <c r="G18" s="6">
        <v>30</v>
      </c>
      <c r="I18" s="32">
        <f>G18*100/G21</f>
        <v>96.7741935483871</v>
      </c>
      <c r="K18" s="6">
        <v>60</v>
      </c>
      <c r="N18" s="32">
        <f>K18*100/K21</f>
        <v>83.33333333333333</v>
      </c>
      <c r="P18" s="6">
        <v>58</v>
      </c>
      <c r="R18" s="32">
        <f>P18*100/P21</f>
        <v>89.23076923076923</v>
      </c>
      <c r="S18" s="32"/>
      <c r="T18" s="32">
        <v>53</v>
      </c>
      <c r="U18" s="32"/>
      <c r="V18" s="32">
        <f>T18*100/T21</f>
        <v>92.98245614035088</v>
      </c>
    </row>
    <row r="19" spans="1:22" s="6" customFormat="1" ht="9.75">
      <c r="A19" s="6" t="s">
        <v>150</v>
      </c>
      <c r="B19" s="6" t="s">
        <v>47</v>
      </c>
      <c r="C19" s="6">
        <v>0</v>
      </c>
      <c r="E19" s="32">
        <f>C19*100/C21</f>
        <v>0</v>
      </c>
      <c r="G19" s="6">
        <v>0</v>
      </c>
      <c r="I19" s="32">
        <f>G19*100/G21</f>
        <v>0</v>
      </c>
      <c r="K19" s="6">
        <v>11</v>
      </c>
      <c r="N19" s="32">
        <f>K19*100/K21</f>
        <v>15.277777777777779</v>
      </c>
      <c r="P19" s="6">
        <v>6</v>
      </c>
      <c r="R19" s="32">
        <f>P19*100/P21</f>
        <v>9.23076923076923</v>
      </c>
      <c r="S19" s="32"/>
      <c r="T19" s="32">
        <v>3</v>
      </c>
      <c r="U19" s="32"/>
      <c r="V19" s="32">
        <f>T19*100/T21</f>
        <v>5.2631578947368425</v>
      </c>
    </row>
    <row r="20" spans="1:22" s="6" customFormat="1" ht="9.75">
      <c r="A20" s="6" t="s">
        <v>151</v>
      </c>
      <c r="B20" s="6" t="s">
        <v>48</v>
      </c>
      <c r="C20" s="6">
        <v>0</v>
      </c>
      <c r="E20" s="32">
        <f>C20*100/C21</f>
        <v>0</v>
      </c>
      <c r="G20" s="6">
        <v>1</v>
      </c>
      <c r="I20" s="32">
        <f>G20*100/G21</f>
        <v>3.225806451612903</v>
      </c>
      <c r="K20" s="6">
        <v>1</v>
      </c>
      <c r="N20" s="32">
        <f>K20*100/K21</f>
        <v>1.3888888888888888</v>
      </c>
      <c r="P20" s="6">
        <v>1</v>
      </c>
      <c r="R20" s="32">
        <f>P20*100/P21</f>
        <v>1.5384615384615385</v>
      </c>
      <c r="S20" s="32"/>
      <c r="T20" s="32">
        <v>1</v>
      </c>
      <c r="U20" s="32"/>
      <c r="V20" s="32">
        <f>T20*100/T21</f>
        <v>1.7543859649122806</v>
      </c>
    </row>
    <row r="21" spans="1:22" s="6" customFormat="1" ht="9.75">
      <c r="A21" s="5"/>
      <c r="B21" s="5" t="s">
        <v>39</v>
      </c>
      <c r="C21" s="5">
        <f>SUM(C18:C20)</f>
        <v>13</v>
      </c>
      <c r="D21" s="5"/>
      <c r="E21" s="41">
        <f aca="true" t="shared" si="0" ref="E21:V21">SUM(E18:E20)</f>
        <v>100</v>
      </c>
      <c r="F21" s="5"/>
      <c r="G21" s="5">
        <f t="shared" si="0"/>
        <v>31</v>
      </c>
      <c r="H21" s="5"/>
      <c r="I21" s="41">
        <f t="shared" si="0"/>
        <v>100</v>
      </c>
      <c r="J21" s="5"/>
      <c r="K21" s="5">
        <f t="shared" si="0"/>
        <v>72</v>
      </c>
      <c r="L21" s="5">
        <f t="shared" si="0"/>
        <v>0</v>
      </c>
      <c r="M21" s="5">
        <f t="shared" si="0"/>
        <v>0</v>
      </c>
      <c r="N21" s="41">
        <f t="shared" si="0"/>
        <v>100</v>
      </c>
      <c r="O21" s="5"/>
      <c r="P21" s="5">
        <f t="shared" si="0"/>
        <v>65</v>
      </c>
      <c r="Q21" s="5">
        <f t="shared" si="0"/>
        <v>0</v>
      </c>
      <c r="R21" s="41">
        <f t="shared" si="0"/>
        <v>99.99999999999999</v>
      </c>
      <c r="S21" s="41">
        <f t="shared" si="0"/>
        <v>0</v>
      </c>
      <c r="T21" s="41">
        <f t="shared" si="0"/>
        <v>57</v>
      </c>
      <c r="U21" s="41"/>
      <c r="V21" s="41">
        <f t="shared" si="0"/>
        <v>100</v>
      </c>
    </row>
    <row r="22" spans="1:23" s="6" customFormat="1" ht="6" customHeight="1">
      <c r="A22" s="21"/>
      <c r="B22" s="21"/>
      <c r="C22" s="21"/>
      <c r="D22" s="21"/>
      <c r="E22" s="49"/>
      <c r="F22" s="21"/>
      <c r="G22" s="21"/>
      <c r="H22" s="21"/>
      <c r="I22" s="49"/>
      <c r="J22" s="21"/>
      <c r="K22" s="21"/>
      <c r="L22" s="21"/>
      <c r="M22" s="21"/>
      <c r="N22" s="49"/>
      <c r="O22" s="21"/>
      <c r="P22" s="21"/>
      <c r="Q22" s="21"/>
      <c r="R22" s="49"/>
      <c r="S22" s="21"/>
      <c r="T22" s="21"/>
      <c r="U22" s="21"/>
      <c r="V22" s="49"/>
      <c r="W22" s="21"/>
    </row>
    <row r="23" spans="5:22" s="6" customFormat="1" ht="6" customHeight="1">
      <c r="E23" s="32"/>
      <c r="I23" s="32"/>
      <c r="N23" s="32"/>
      <c r="R23" s="32"/>
      <c r="V23" s="32"/>
    </row>
    <row r="24" spans="1:22" s="15" customFormat="1" ht="9.75">
      <c r="A24" s="15" t="s">
        <v>12</v>
      </c>
      <c r="E24" s="47"/>
      <c r="I24" s="47"/>
      <c r="N24" s="47"/>
      <c r="R24" s="47"/>
      <c r="V24" s="47"/>
    </row>
    <row r="25" spans="1:22" s="6" customFormat="1" ht="9.75">
      <c r="A25" s="6" t="s">
        <v>63</v>
      </c>
      <c r="B25" s="5" t="s">
        <v>46</v>
      </c>
      <c r="C25" s="32">
        <v>12</v>
      </c>
      <c r="D25" s="32"/>
      <c r="E25" s="32">
        <f>C25*100/C28</f>
        <v>92.3076923076923</v>
      </c>
      <c r="F25" s="32"/>
      <c r="G25" s="32">
        <v>26</v>
      </c>
      <c r="H25" s="32"/>
      <c r="I25" s="32">
        <f>G25*100/G28</f>
        <v>76.47058823529412</v>
      </c>
      <c r="J25" s="32"/>
      <c r="K25" s="32">
        <v>58</v>
      </c>
      <c r="L25" s="32"/>
      <c r="M25" s="32"/>
      <c r="N25" s="32">
        <f>K25*100/K28</f>
        <v>79.45205479452055</v>
      </c>
      <c r="O25" s="32"/>
      <c r="P25" s="32">
        <v>64</v>
      </c>
      <c r="Q25" s="32"/>
      <c r="R25" s="32">
        <f>P25*100/P28</f>
        <v>91.42857142857143</v>
      </c>
      <c r="S25" s="32"/>
      <c r="T25" s="32">
        <v>50</v>
      </c>
      <c r="U25" s="32"/>
      <c r="V25" s="32">
        <f>T25*100/T28</f>
        <v>86.20689655172414</v>
      </c>
    </row>
    <row r="26" spans="1:22" s="6" customFormat="1" ht="9.75">
      <c r="A26" s="6" t="s">
        <v>61</v>
      </c>
      <c r="B26" s="6" t="s">
        <v>47</v>
      </c>
      <c r="C26" s="32">
        <v>1</v>
      </c>
      <c r="D26" s="32"/>
      <c r="E26" s="32">
        <f>C26*100/C28</f>
        <v>7.6923076923076925</v>
      </c>
      <c r="F26" s="32"/>
      <c r="G26" s="32">
        <v>6</v>
      </c>
      <c r="H26" s="32"/>
      <c r="I26" s="32">
        <f>G26*100/G28</f>
        <v>17.647058823529413</v>
      </c>
      <c r="J26" s="32"/>
      <c r="K26" s="32">
        <v>12</v>
      </c>
      <c r="L26" s="32"/>
      <c r="M26" s="32"/>
      <c r="N26" s="32">
        <f>K26*100/K28</f>
        <v>16.438356164383563</v>
      </c>
      <c r="O26" s="32"/>
      <c r="P26" s="32">
        <v>5</v>
      </c>
      <c r="Q26" s="32"/>
      <c r="R26" s="32">
        <f>P26*100/P28</f>
        <v>7.142857142857143</v>
      </c>
      <c r="S26" s="32"/>
      <c r="T26" s="32">
        <v>4</v>
      </c>
      <c r="U26" s="32"/>
      <c r="V26" s="32">
        <f>T26*100/T28</f>
        <v>6.896551724137931</v>
      </c>
    </row>
    <row r="27" spans="1:22" s="6" customFormat="1" ht="9.75">
      <c r="A27" s="6" t="s">
        <v>62</v>
      </c>
      <c r="B27" s="6" t="s">
        <v>48</v>
      </c>
      <c r="C27" s="32">
        <v>0</v>
      </c>
      <c r="D27" s="32"/>
      <c r="E27" s="32">
        <f>C27*100/C28</f>
        <v>0</v>
      </c>
      <c r="F27" s="32"/>
      <c r="G27" s="32">
        <v>2</v>
      </c>
      <c r="H27" s="32"/>
      <c r="I27" s="32">
        <f>G27*100/G28</f>
        <v>5.882352941176471</v>
      </c>
      <c r="J27" s="32"/>
      <c r="K27" s="32">
        <v>3</v>
      </c>
      <c r="L27" s="32"/>
      <c r="M27" s="32"/>
      <c r="N27" s="32">
        <f>K27*100/K28</f>
        <v>4.109589041095891</v>
      </c>
      <c r="O27" s="32"/>
      <c r="P27" s="32">
        <v>1</v>
      </c>
      <c r="Q27" s="32"/>
      <c r="R27" s="32">
        <f>P27*100/P28</f>
        <v>1.4285714285714286</v>
      </c>
      <c r="S27" s="32"/>
      <c r="T27" s="32">
        <v>4</v>
      </c>
      <c r="U27" s="32"/>
      <c r="V27" s="32">
        <f>T27*100/T28</f>
        <v>6.896551724137931</v>
      </c>
    </row>
    <row r="28" spans="2:22" s="6" customFormat="1" ht="9.75">
      <c r="B28" s="6" t="s">
        <v>39</v>
      </c>
      <c r="C28" s="32">
        <f>SUM(C24:C27)</f>
        <v>13</v>
      </c>
      <c r="D28" s="32"/>
      <c r="E28" s="32">
        <f aca="true" t="shared" si="1" ref="E28:V28">SUM(E24:E27)</f>
        <v>100</v>
      </c>
      <c r="F28" s="32"/>
      <c r="G28" s="32">
        <f t="shared" si="1"/>
        <v>34</v>
      </c>
      <c r="H28" s="32"/>
      <c r="I28" s="32">
        <f t="shared" si="1"/>
        <v>100</v>
      </c>
      <c r="J28" s="32"/>
      <c r="K28" s="32">
        <f t="shared" si="1"/>
        <v>73</v>
      </c>
      <c r="L28" s="32">
        <f t="shared" si="1"/>
        <v>0</v>
      </c>
      <c r="M28" s="32">
        <f t="shared" si="1"/>
        <v>0</v>
      </c>
      <c r="N28" s="32">
        <f t="shared" si="1"/>
        <v>100</v>
      </c>
      <c r="O28" s="32"/>
      <c r="P28" s="32">
        <f t="shared" si="1"/>
        <v>70</v>
      </c>
      <c r="Q28" s="32">
        <f t="shared" si="1"/>
        <v>0</v>
      </c>
      <c r="R28" s="32">
        <f t="shared" si="1"/>
        <v>100</v>
      </c>
      <c r="S28" s="32">
        <f t="shared" si="1"/>
        <v>0</v>
      </c>
      <c r="T28" s="32">
        <f t="shared" si="1"/>
        <v>58</v>
      </c>
      <c r="U28" s="32"/>
      <c r="V28" s="32">
        <f t="shared" si="1"/>
        <v>100.00000000000001</v>
      </c>
    </row>
    <row r="29" spans="1:23" s="6" customFormat="1" ht="6" customHeight="1">
      <c r="A29" s="21"/>
      <c r="B29" s="21"/>
      <c r="C29" s="21"/>
      <c r="D29" s="21"/>
      <c r="E29" s="49"/>
      <c r="F29" s="21"/>
      <c r="G29" s="21"/>
      <c r="H29" s="21"/>
      <c r="I29" s="49"/>
      <c r="J29" s="21"/>
      <c r="K29" s="21"/>
      <c r="L29" s="21"/>
      <c r="M29" s="21"/>
      <c r="N29" s="49"/>
      <c r="O29" s="21"/>
      <c r="P29" s="21"/>
      <c r="Q29" s="21"/>
      <c r="R29" s="49"/>
      <c r="S29" s="21"/>
      <c r="T29" s="21"/>
      <c r="U29" s="21"/>
      <c r="V29" s="49"/>
      <c r="W29" s="21"/>
    </row>
    <row r="30" spans="5:22" s="6" customFormat="1" ht="6" customHeight="1">
      <c r="E30" s="32"/>
      <c r="I30" s="32"/>
      <c r="N30" s="32"/>
      <c r="R30" s="32"/>
      <c r="V30" s="32"/>
    </row>
    <row r="31" spans="1:22" s="15" customFormat="1" ht="9.75">
      <c r="A31" s="15" t="s">
        <v>14</v>
      </c>
      <c r="E31" s="47"/>
      <c r="I31" s="47"/>
      <c r="N31" s="47"/>
      <c r="R31" s="47"/>
      <c r="V31" s="47"/>
    </row>
    <row r="32" spans="1:22" s="6" customFormat="1" ht="9.75">
      <c r="A32" s="6" t="s">
        <v>95</v>
      </c>
      <c r="B32" s="5" t="s">
        <v>46</v>
      </c>
      <c r="C32" s="6">
        <v>13</v>
      </c>
      <c r="E32" s="32">
        <f>C32*100/C35</f>
        <v>86.66666666666667</v>
      </c>
      <c r="G32" s="6">
        <v>33</v>
      </c>
      <c r="I32" s="32">
        <f>G32*100/G35</f>
        <v>89.1891891891892</v>
      </c>
      <c r="K32" s="6">
        <v>68</v>
      </c>
      <c r="N32" s="32">
        <f>K32*100/K35</f>
        <v>89.47368421052632</v>
      </c>
      <c r="P32" s="6">
        <v>66</v>
      </c>
      <c r="R32" s="32">
        <f>P32*100/P35</f>
        <v>85.71428571428571</v>
      </c>
      <c r="T32" s="6">
        <v>60</v>
      </c>
      <c r="V32" s="32">
        <f>T32*100/T35</f>
        <v>88.23529411764706</v>
      </c>
    </row>
    <row r="33" spans="1:22" s="6" customFormat="1" ht="9.75">
      <c r="A33" s="6" t="s">
        <v>65</v>
      </c>
      <c r="B33" s="6" t="s">
        <v>47</v>
      </c>
      <c r="C33" s="6">
        <v>1</v>
      </c>
      <c r="E33" s="32">
        <f>C33*100/C35</f>
        <v>6.666666666666667</v>
      </c>
      <c r="G33" s="6">
        <v>4</v>
      </c>
      <c r="I33" s="32">
        <f>G33*100/G35</f>
        <v>10.81081081081081</v>
      </c>
      <c r="K33" s="6">
        <v>8</v>
      </c>
      <c r="N33" s="32">
        <f>K33*100/K35</f>
        <v>10.526315789473685</v>
      </c>
      <c r="P33" s="6">
        <v>9</v>
      </c>
      <c r="R33" s="32">
        <f>P33*100/P35</f>
        <v>11.688311688311689</v>
      </c>
      <c r="T33" s="6">
        <v>6</v>
      </c>
      <c r="V33" s="32">
        <f>T33*100/T35</f>
        <v>8.823529411764707</v>
      </c>
    </row>
    <row r="34" spans="1:22" s="6" customFormat="1" ht="9.75">
      <c r="A34" s="6" t="s">
        <v>66</v>
      </c>
      <c r="B34" s="6" t="s">
        <v>48</v>
      </c>
      <c r="C34" s="6">
        <v>1</v>
      </c>
      <c r="E34" s="32">
        <f>C34*100/C35</f>
        <v>6.666666666666667</v>
      </c>
      <c r="G34" s="6">
        <v>0</v>
      </c>
      <c r="I34" s="32">
        <f>G34*100/G35</f>
        <v>0</v>
      </c>
      <c r="K34" s="6">
        <v>0</v>
      </c>
      <c r="N34" s="32">
        <f>K34*100/K35</f>
        <v>0</v>
      </c>
      <c r="P34" s="6">
        <v>2</v>
      </c>
      <c r="R34" s="32">
        <f>P34*100/P35</f>
        <v>2.5974025974025974</v>
      </c>
      <c r="T34" s="6">
        <v>2</v>
      </c>
      <c r="V34" s="32">
        <f>T34*100/T35</f>
        <v>2.9411764705882355</v>
      </c>
    </row>
    <row r="35" spans="2:22" s="6" customFormat="1" ht="9.75">
      <c r="B35" s="6" t="s">
        <v>39</v>
      </c>
      <c r="C35" s="6">
        <f>SUM(C32:C34)</f>
        <v>15</v>
      </c>
      <c r="E35" s="32">
        <f aca="true" t="shared" si="2" ref="E35:V35">SUM(E32:E34)</f>
        <v>100.00000000000001</v>
      </c>
      <c r="G35" s="6">
        <f t="shared" si="2"/>
        <v>37</v>
      </c>
      <c r="I35" s="32">
        <f t="shared" si="2"/>
        <v>100</v>
      </c>
      <c r="K35" s="6">
        <f t="shared" si="2"/>
        <v>76</v>
      </c>
      <c r="L35" s="6">
        <f t="shared" si="2"/>
        <v>0</v>
      </c>
      <c r="M35" s="6">
        <f t="shared" si="2"/>
        <v>0</v>
      </c>
      <c r="N35" s="32">
        <f t="shared" si="2"/>
        <v>100</v>
      </c>
      <c r="P35" s="6">
        <f t="shared" si="2"/>
        <v>77</v>
      </c>
      <c r="Q35" s="6">
        <f t="shared" si="2"/>
        <v>0</v>
      </c>
      <c r="R35" s="32">
        <f t="shared" si="2"/>
        <v>99.99999999999999</v>
      </c>
      <c r="S35" s="6">
        <f t="shared" si="2"/>
        <v>0</v>
      </c>
      <c r="T35" s="6">
        <f t="shared" si="2"/>
        <v>68</v>
      </c>
      <c r="V35" s="32">
        <f t="shared" si="2"/>
        <v>100</v>
      </c>
    </row>
    <row r="36" spans="1:4" ht="6" customHeight="1">
      <c r="A36" s="3"/>
      <c r="B36" s="5"/>
      <c r="C36" s="5"/>
      <c r="D36" s="5"/>
    </row>
    <row r="37" spans="1:23" s="6" customFormat="1" ht="9.75">
      <c r="A37" s="6" t="s">
        <v>67</v>
      </c>
      <c r="B37" s="5" t="s">
        <v>46</v>
      </c>
      <c r="C37" s="32">
        <v>12</v>
      </c>
      <c r="D37" s="32"/>
      <c r="E37" s="32">
        <f>C37*100/C40</f>
        <v>85.71428571428571</v>
      </c>
      <c r="F37" s="32"/>
      <c r="G37" s="32">
        <v>25</v>
      </c>
      <c r="H37" s="32"/>
      <c r="I37" s="32">
        <f>G37*100/G40</f>
        <v>69.44444444444444</v>
      </c>
      <c r="J37" s="32"/>
      <c r="K37" s="32">
        <v>50</v>
      </c>
      <c r="L37" s="32"/>
      <c r="M37" s="32"/>
      <c r="N37" s="32">
        <f>K37*100/K40</f>
        <v>74.6268656716418</v>
      </c>
      <c r="O37" s="32"/>
      <c r="P37" s="32">
        <v>55</v>
      </c>
      <c r="Q37" s="32"/>
      <c r="R37" s="32">
        <f>P37*100/P40</f>
        <v>77.46478873239437</v>
      </c>
      <c r="S37" s="32"/>
      <c r="T37" s="32">
        <v>49</v>
      </c>
      <c r="U37" s="32"/>
      <c r="V37" s="32">
        <f>T37*100/T40</f>
        <v>73.13432835820896</v>
      </c>
      <c r="W37" s="32"/>
    </row>
    <row r="38" spans="1:23" s="6" customFormat="1" ht="9.75">
      <c r="A38" s="6" t="s">
        <v>68</v>
      </c>
      <c r="B38" s="6" t="s">
        <v>47</v>
      </c>
      <c r="C38" s="32">
        <v>1</v>
      </c>
      <c r="D38" s="32"/>
      <c r="E38" s="32">
        <f>C38*100/C40</f>
        <v>7.142857142857143</v>
      </c>
      <c r="F38" s="32"/>
      <c r="G38" s="32">
        <v>7</v>
      </c>
      <c r="H38" s="32"/>
      <c r="I38" s="32">
        <f>G38*100/G40</f>
        <v>19.444444444444443</v>
      </c>
      <c r="J38" s="32"/>
      <c r="K38" s="32">
        <v>13</v>
      </c>
      <c r="L38" s="32"/>
      <c r="M38" s="32"/>
      <c r="N38" s="32">
        <f>K38*100/K40</f>
        <v>19.402985074626866</v>
      </c>
      <c r="O38" s="32"/>
      <c r="P38" s="32">
        <v>13</v>
      </c>
      <c r="Q38" s="32"/>
      <c r="R38" s="32">
        <f>P38*100/P40</f>
        <v>18.309859154929576</v>
      </c>
      <c r="S38" s="32"/>
      <c r="T38" s="32">
        <v>13</v>
      </c>
      <c r="U38" s="32"/>
      <c r="V38" s="32">
        <f>T38*100/T40</f>
        <v>19.402985074626866</v>
      </c>
      <c r="W38" s="32"/>
    </row>
    <row r="39" spans="1:23" s="6" customFormat="1" ht="9.75">
      <c r="A39" s="6" t="s">
        <v>69</v>
      </c>
      <c r="B39" s="6" t="s">
        <v>48</v>
      </c>
      <c r="C39" s="32">
        <v>1</v>
      </c>
      <c r="D39" s="32"/>
      <c r="E39" s="32">
        <f>C39*100/C40</f>
        <v>7.142857142857143</v>
      </c>
      <c r="F39" s="32"/>
      <c r="G39" s="32">
        <v>4</v>
      </c>
      <c r="H39" s="32"/>
      <c r="I39" s="32">
        <f>G39*100/G40</f>
        <v>11.11111111111111</v>
      </c>
      <c r="J39" s="32"/>
      <c r="K39" s="32">
        <v>4</v>
      </c>
      <c r="L39" s="32"/>
      <c r="M39" s="32"/>
      <c r="N39" s="32">
        <f>K39*100/K40</f>
        <v>5.970149253731344</v>
      </c>
      <c r="O39" s="32"/>
      <c r="P39" s="32">
        <v>3</v>
      </c>
      <c r="Q39" s="32"/>
      <c r="R39" s="32">
        <f>P39*100/P40</f>
        <v>4.225352112676056</v>
      </c>
      <c r="S39" s="32"/>
      <c r="T39" s="32">
        <v>5</v>
      </c>
      <c r="U39" s="32"/>
      <c r="V39" s="32">
        <f>T39*100/T40</f>
        <v>7.462686567164179</v>
      </c>
      <c r="W39" s="32"/>
    </row>
    <row r="40" spans="1:23" s="6" customFormat="1" ht="9.75">
      <c r="A40" s="6" t="s">
        <v>70</v>
      </c>
      <c r="B40" s="6" t="s">
        <v>39</v>
      </c>
      <c r="C40" s="32">
        <f>SUM(C37:C39)</f>
        <v>14</v>
      </c>
      <c r="D40" s="32"/>
      <c r="E40" s="32">
        <f aca="true" t="shared" si="3" ref="E40:V40">SUM(E37:E39)</f>
        <v>99.99999999999999</v>
      </c>
      <c r="F40" s="32"/>
      <c r="G40" s="32">
        <f t="shared" si="3"/>
        <v>36</v>
      </c>
      <c r="H40" s="32"/>
      <c r="I40" s="32">
        <f t="shared" si="3"/>
        <v>100</v>
      </c>
      <c r="J40" s="32"/>
      <c r="K40" s="32">
        <f t="shared" si="3"/>
        <v>67</v>
      </c>
      <c r="L40" s="32">
        <f t="shared" si="3"/>
        <v>0</v>
      </c>
      <c r="M40" s="32">
        <f t="shared" si="3"/>
        <v>0</v>
      </c>
      <c r="N40" s="32">
        <f t="shared" si="3"/>
        <v>100.00000000000001</v>
      </c>
      <c r="O40" s="32"/>
      <c r="P40" s="32">
        <f t="shared" si="3"/>
        <v>71</v>
      </c>
      <c r="Q40" s="32">
        <f t="shared" si="3"/>
        <v>0</v>
      </c>
      <c r="R40" s="32">
        <f t="shared" si="3"/>
        <v>100</v>
      </c>
      <c r="S40" s="32">
        <f t="shared" si="3"/>
        <v>0</v>
      </c>
      <c r="T40" s="32">
        <f t="shared" si="3"/>
        <v>67</v>
      </c>
      <c r="U40" s="32"/>
      <c r="V40" s="32">
        <f t="shared" si="3"/>
        <v>100.00000000000001</v>
      </c>
      <c r="W40" s="32"/>
    </row>
    <row r="41" spans="1:23" ht="6" customHeight="1">
      <c r="A41" s="3"/>
      <c r="B41" s="5"/>
      <c r="C41" s="41"/>
      <c r="D41" s="41"/>
      <c r="F41" s="37"/>
      <c r="G41" s="37"/>
      <c r="H41" s="37"/>
      <c r="J41" s="37"/>
      <c r="K41" s="37"/>
      <c r="L41" s="37"/>
      <c r="M41" s="37"/>
      <c r="O41" s="37"/>
      <c r="P41" s="37"/>
      <c r="Q41" s="37"/>
      <c r="S41" s="37"/>
      <c r="T41" s="37"/>
      <c r="U41" s="37"/>
      <c r="W41" s="37"/>
    </row>
    <row r="42" spans="1:23" s="6" customFormat="1" ht="9.75">
      <c r="A42" s="6" t="s">
        <v>71</v>
      </c>
      <c r="B42" s="5" t="s">
        <v>46</v>
      </c>
      <c r="C42" s="32">
        <v>3</v>
      </c>
      <c r="D42" s="32"/>
      <c r="E42" s="32">
        <f>C42*100/C45</f>
        <v>75</v>
      </c>
      <c r="F42" s="32"/>
      <c r="G42" s="32">
        <v>6</v>
      </c>
      <c r="H42" s="32"/>
      <c r="I42" s="32">
        <f>G42*100/G45</f>
        <v>85.71428571428571</v>
      </c>
      <c r="J42" s="32"/>
      <c r="K42" s="32">
        <v>11</v>
      </c>
      <c r="L42" s="32"/>
      <c r="M42" s="32"/>
      <c r="N42" s="32">
        <f>K42*100/K45</f>
        <v>100</v>
      </c>
      <c r="O42" s="32"/>
      <c r="P42" s="32">
        <v>16</v>
      </c>
      <c r="Q42" s="32"/>
      <c r="R42" s="32">
        <f>P42*100/P45</f>
        <v>76.19047619047619</v>
      </c>
      <c r="S42" s="32"/>
      <c r="T42" s="32">
        <v>21</v>
      </c>
      <c r="U42" s="32"/>
      <c r="V42" s="32">
        <f>T42*100/T45</f>
        <v>100</v>
      </c>
      <c r="W42" s="32"/>
    </row>
    <row r="43" spans="1:23" s="6" customFormat="1" ht="9.75">
      <c r="A43" s="6" t="s">
        <v>72</v>
      </c>
      <c r="B43" s="6" t="s">
        <v>47</v>
      </c>
      <c r="C43" s="32">
        <v>0</v>
      </c>
      <c r="D43" s="32"/>
      <c r="E43" s="32">
        <f>C43*100/C45</f>
        <v>0</v>
      </c>
      <c r="F43" s="32"/>
      <c r="G43" s="32">
        <v>1</v>
      </c>
      <c r="H43" s="32"/>
      <c r="I43" s="32">
        <f>G43*100/G45</f>
        <v>14.285714285714286</v>
      </c>
      <c r="J43" s="32"/>
      <c r="K43" s="32">
        <v>0</v>
      </c>
      <c r="L43" s="32"/>
      <c r="M43" s="32"/>
      <c r="N43" s="32">
        <f>K43*100/K45</f>
        <v>0</v>
      </c>
      <c r="O43" s="32"/>
      <c r="P43" s="32">
        <v>2</v>
      </c>
      <c r="Q43" s="32"/>
      <c r="R43" s="32">
        <f>P43*100/P45</f>
        <v>9.523809523809524</v>
      </c>
      <c r="S43" s="32"/>
      <c r="T43" s="32">
        <v>0</v>
      </c>
      <c r="U43" s="32"/>
      <c r="V43" s="32">
        <f>T43*100/T45</f>
        <v>0</v>
      </c>
      <c r="W43" s="32"/>
    </row>
    <row r="44" spans="1:23" s="6" customFormat="1" ht="9.75">
      <c r="A44" s="6" t="s">
        <v>73</v>
      </c>
      <c r="B44" s="6" t="s">
        <v>48</v>
      </c>
      <c r="C44" s="32">
        <v>1</v>
      </c>
      <c r="D44" s="32"/>
      <c r="E44" s="32">
        <f>C44*100/C45</f>
        <v>25</v>
      </c>
      <c r="F44" s="32"/>
      <c r="G44" s="32">
        <v>0</v>
      </c>
      <c r="H44" s="32"/>
      <c r="I44" s="32">
        <f>G44*100/G45</f>
        <v>0</v>
      </c>
      <c r="J44" s="32"/>
      <c r="K44" s="32">
        <v>0</v>
      </c>
      <c r="L44" s="32"/>
      <c r="M44" s="32"/>
      <c r="N44" s="32">
        <f>K44*100/K45</f>
        <v>0</v>
      </c>
      <c r="O44" s="32"/>
      <c r="P44" s="32">
        <v>3</v>
      </c>
      <c r="Q44" s="32"/>
      <c r="R44" s="32">
        <f>P44*100/P45</f>
        <v>14.285714285714286</v>
      </c>
      <c r="S44" s="32"/>
      <c r="T44" s="32">
        <v>0</v>
      </c>
      <c r="U44" s="32"/>
      <c r="V44" s="32">
        <f>T44*100/T45</f>
        <v>0</v>
      </c>
      <c r="W44" s="32"/>
    </row>
    <row r="45" spans="1:23" s="6" customFormat="1" ht="9.75">
      <c r="A45" s="13" t="s">
        <v>98</v>
      </c>
      <c r="B45" s="6" t="s">
        <v>39</v>
      </c>
      <c r="C45" s="32">
        <f>SUM(C42:C44)</f>
        <v>4</v>
      </c>
      <c r="D45" s="32"/>
      <c r="E45" s="32">
        <f aca="true" t="shared" si="4" ref="E45:V45">SUM(E42:E44)</f>
        <v>100</v>
      </c>
      <c r="F45" s="32"/>
      <c r="G45" s="32">
        <f t="shared" si="4"/>
        <v>7</v>
      </c>
      <c r="H45" s="32"/>
      <c r="I45" s="32">
        <f t="shared" si="4"/>
        <v>100</v>
      </c>
      <c r="J45" s="32"/>
      <c r="K45" s="32">
        <f t="shared" si="4"/>
        <v>11</v>
      </c>
      <c r="L45" s="32">
        <f t="shared" si="4"/>
        <v>0</v>
      </c>
      <c r="M45" s="32">
        <f t="shared" si="4"/>
        <v>0</v>
      </c>
      <c r="N45" s="32">
        <f t="shared" si="4"/>
        <v>100</v>
      </c>
      <c r="O45" s="32"/>
      <c r="P45" s="32">
        <f t="shared" si="4"/>
        <v>21</v>
      </c>
      <c r="Q45" s="32">
        <f t="shared" si="4"/>
        <v>0</v>
      </c>
      <c r="R45" s="32">
        <f>SUM(R42:R44)</f>
        <v>100</v>
      </c>
      <c r="S45" s="32">
        <f t="shared" si="4"/>
        <v>0</v>
      </c>
      <c r="T45" s="32">
        <f t="shared" si="4"/>
        <v>21</v>
      </c>
      <c r="U45" s="32"/>
      <c r="V45" s="32">
        <f t="shared" si="4"/>
        <v>100</v>
      </c>
      <c r="W45" s="32"/>
    </row>
    <row r="46" spans="1:23" s="6" customFormat="1" ht="9.75">
      <c r="A46" s="19" t="s">
        <v>74</v>
      </c>
      <c r="B46" s="5"/>
      <c r="C46" s="36"/>
      <c r="D46" s="36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ht="6" customHeight="1">
      <c r="A47" s="3"/>
      <c r="B47" s="5"/>
      <c r="C47" s="41"/>
      <c r="D47" s="41"/>
      <c r="F47" s="37"/>
      <c r="G47" s="37"/>
      <c r="H47" s="37"/>
      <c r="J47" s="37"/>
      <c r="K47" s="37"/>
      <c r="L47" s="37"/>
      <c r="M47" s="37"/>
      <c r="O47" s="37"/>
      <c r="P47" s="37"/>
      <c r="Q47" s="37"/>
      <c r="S47" s="37"/>
      <c r="T47" s="37"/>
      <c r="U47" s="37"/>
      <c r="W47" s="37"/>
    </row>
    <row r="48" spans="1:23" s="6" customFormat="1" ht="9.75">
      <c r="A48" s="6" t="s">
        <v>75</v>
      </c>
      <c r="B48" s="5" t="s">
        <v>46</v>
      </c>
      <c r="C48" s="32">
        <v>11</v>
      </c>
      <c r="D48" s="32"/>
      <c r="E48" s="32">
        <f>C48*100/C51</f>
        <v>84.61538461538461</v>
      </c>
      <c r="F48" s="32"/>
      <c r="G48" s="32">
        <v>25</v>
      </c>
      <c r="H48" s="32"/>
      <c r="I48" s="32">
        <f>G48*100/G51</f>
        <v>73.52941176470588</v>
      </c>
      <c r="J48" s="32"/>
      <c r="K48" s="32">
        <v>61</v>
      </c>
      <c r="L48" s="32"/>
      <c r="M48" s="32"/>
      <c r="N48" s="32">
        <f>K48*100/K51</f>
        <v>82.43243243243244</v>
      </c>
      <c r="O48" s="32"/>
      <c r="P48" s="32">
        <v>69</v>
      </c>
      <c r="Q48" s="32"/>
      <c r="R48" s="32">
        <f>P48*100/P51</f>
        <v>92</v>
      </c>
      <c r="S48" s="32"/>
      <c r="T48" s="32">
        <v>52</v>
      </c>
      <c r="U48" s="32"/>
      <c r="V48" s="32">
        <f>T48*100/T51</f>
        <v>78.78787878787878</v>
      </c>
      <c r="W48" s="32"/>
    </row>
    <row r="49" spans="1:23" s="6" customFormat="1" ht="9.75">
      <c r="A49" s="6" t="s">
        <v>76</v>
      </c>
      <c r="B49" s="6" t="s">
        <v>47</v>
      </c>
      <c r="C49" s="32">
        <v>0</v>
      </c>
      <c r="D49" s="32"/>
      <c r="E49" s="32">
        <f>C49*100/C51</f>
        <v>0</v>
      </c>
      <c r="F49" s="32"/>
      <c r="G49" s="32">
        <v>5</v>
      </c>
      <c r="H49" s="32"/>
      <c r="I49" s="32">
        <f>G49*100/G51</f>
        <v>14.705882352941176</v>
      </c>
      <c r="J49" s="32"/>
      <c r="K49" s="32">
        <v>12</v>
      </c>
      <c r="L49" s="32"/>
      <c r="M49" s="32"/>
      <c r="N49" s="32">
        <f>K49*100/K51</f>
        <v>16.216216216216218</v>
      </c>
      <c r="O49" s="32"/>
      <c r="P49" s="32">
        <v>5</v>
      </c>
      <c r="Q49" s="32"/>
      <c r="R49" s="32">
        <f>P49*100/P51</f>
        <v>6.666666666666667</v>
      </c>
      <c r="S49" s="32"/>
      <c r="T49" s="32">
        <v>9</v>
      </c>
      <c r="U49" s="32"/>
      <c r="V49" s="32">
        <f>T49*100/T51</f>
        <v>13.636363636363637</v>
      </c>
      <c r="W49" s="32"/>
    </row>
    <row r="50" spans="1:23" s="6" customFormat="1" ht="9.75">
      <c r="A50" s="6" t="s">
        <v>77</v>
      </c>
      <c r="B50" s="6" t="s">
        <v>48</v>
      </c>
      <c r="C50" s="32">
        <v>2</v>
      </c>
      <c r="D50" s="32"/>
      <c r="E50" s="32">
        <f>C50*100/C51</f>
        <v>15.384615384615385</v>
      </c>
      <c r="F50" s="32"/>
      <c r="G50" s="32">
        <v>4</v>
      </c>
      <c r="H50" s="32"/>
      <c r="I50" s="32">
        <f>G50*100/G51</f>
        <v>11.764705882352942</v>
      </c>
      <c r="J50" s="32"/>
      <c r="K50" s="32">
        <v>1</v>
      </c>
      <c r="L50" s="32"/>
      <c r="M50" s="32"/>
      <c r="N50" s="32">
        <f>K50*100/K51</f>
        <v>1.3513513513513513</v>
      </c>
      <c r="O50" s="32"/>
      <c r="P50" s="32">
        <v>1</v>
      </c>
      <c r="Q50" s="32"/>
      <c r="R50" s="32">
        <f>P50*100/P51</f>
        <v>1.3333333333333333</v>
      </c>
      <c r="S50" s="32"/>
      <c r="T50" s="32">
        <v>5</v>
      </c>
      <c r="U50" s="32"/>
      <c r="V50" s="32">
        <f>T50*100/T51</f>
        <v>7.575757575757576</v>
      </c>
      <c r="W50" s="32"/>
    </row>
    <row r="51" spans="1:23" s="6" customFormat="1" ht="9.75">
      <c r="A51" s="6" t="s">
        <v>79</v>
      </c>
      <c r="B51" s="6" t="s">
        <v>39</v>
      </c>
      <c r="C51" s="32">
        <f>SUM(C48:C50)</f>
        <v>13</v>
      </c>
      <c r="D51" s="32"/>
      <c r="E51" s="32">
        <f aca="true" t="shared" si="5" ref="E51:V51">SUM(E48:E50)</f>
        <v>100</v>
      </c>
      <c r="F51" s="32"/>
      <c r="G51" s="32">
        <f t="shared" si="5"/>
        <v>34</v>
      </c>
      <c r="H51" s="32"/>
      <c r="I51" s="32">
        <f t="shared" si="5"/>
        <v>100</v>
      </c>
      <c r="J51" s="32"/>
      <c r="K51" s="32">
        <f t="shared" si="5"/>
        <v>74</v>
      </c>
      <c r="L51" s="32">
        <f t="shared" si="5"/>
        <v>0</v>
      </c>
      <c r="M51" s="32">
        <f t="shared" si="5"/>
        <v>0</v>
      </c>
      <c r="N51" s="32">
        <f t="shared" si="5"/>
        <v>100</v>
      </c>
      <c r="O51" s="32"/>
      <c r="P51" s="32">
        <f t="shared" si="5"/>
        <v>75</v>
      </c>
      <c r="Q51" s="32">
        <f t="shared" si="5"/>
        <v>0</v>
      </c>
      <c r="R51" s="32">
        <f t="shared" si="5"/>
        <v>100</v>
      </c>
      <c r="S51" s="32">
        <f t="shared" si="5"/>
        <v>0</v>
      </c>
      <c r="T51" s="32">
        <f t="shared" si="5"/>
        <v>66</v>
      </c>
      <c r="U51" s="32"/>
      <c r="V51" s="32">
        <f t="shared" si="5"/>
        <v>100</v>
      </c>
      <c r="W51" s="32"/>
    </row>
    <row r="52" spans="1:23" s="6" customFormat="1" ht="9.75">
      <c r="A52" s="5" t="s">
        <v>78</v>
      </c>
      <c r="B52" s="5"/>
      <c r="C52" s="41"/>
      <c r="D52" s="4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6" customHeight="1">
      <c r="A53" s="3"/>
      <c r="B53" s="5"/>
      <c r="C53" s="41"/>
      <c r="D53" s="41"/>
      <c r="F53" s="37"/>
      <c r="G53" s="37"/>
      <c r="H53" s="37"/>
      <c r="J53" s="37"/>
      <c r="K53" s="37"/>
      <c r="L53" s="37"/>
      <c r="M53" s="37"/>
      <c r="O53" s="37"/>
      <c r="P53" s="37"/>
      <c r="Q53" s="37"/>
      <c r="S53" s="37"/>
      <c r="T53" s="37"/>
      <c r="U53" s="37"/>
      <c r="W53" s="37"/>
    </row>
    <row r="54" spans="1:23" s="6" customFormat="1" ht="9.75">
      <c r="A54" s="6" t="s">
        <v>80</v>
      </c>
      <c r="B54" s="5" t="s">
        <v>46</v>
      </c>
      <c r="C54" s="32">
        <v>4</v>
      </c>
      <c r="D54" s="32"/>
      <c r="E54" s="32">
        <f>C54*100/C57</f>
        <v>44.44444444444444</v>
      </c>
      <c r="F54" s="32"/>
      <c r="G54" s="32">
        <v>20</v>
      </c>
      <c r="H54" s="32"/>
      <c r="I54" s="32">
        <f>G54*100/G57</f>
        <v>64.51612903225806</v>
      </c>
      <c r="J54" s="32"/>
      <c r="K54" s="32">
        <v>25</v>
      </c>
      <c r="L54" s="32"/>
      <c r="M54" s="32"/>
      <c r="N54" s="32">
        <f>K54*100/K57</f>
        <v>54.34782608695652</v>
      </c>
      <c r="O54" s="32"/>
      <c r="P54" s="32">
        <v>42</v>
      </c>
      <c r="Q54" s="32"/>
      <c r="R54" s="32">
        <f>P54*100/P57</f>
        <v>75</v>
      </c>
      <c r="S54" s="32"/>
      <c r="T54" s="32">
        <v>35</v>
      </c>
      <c r="U54" s="32"/>
      <c r="V54" s="32">
        <f>T54*100/T57</f>
        <v>66.0377358490566</v>
      </c>
      <c r="W54" s="32"/>
    </row>
    <row r="55" spans="1:23" s="6" customFormat="1" ht="9.75">
      <c r="A55" s="6" t="s">
        <v>220</v>
      </c>
      <c r="B55" s="6" t="s">
        <v>47</v>
      </c>
      <c r="C55" s="32">
        <v>3</v>
      </c>
      <c r="D55" s="32"/>
      <c r="E55" s="32">
        <f>C55*100/C57</f>
        <v>33.333333333333336</v>
      </c>
      <c r="F55" s="32"/>
      <c r="G55" s="32">
        <v>11</v>
      </c>
      <c r="H55" s="32"/>
      <c r="I55" s="32">
        <f>G55*100/G57</f>
        <v>35.483870967741936</v>
      </c>
      <c r="J55" s="32"/>
      <c r="K55" s="32">
        <v>17</v>
      </c>
      <c r="L55" s="32"/>
      <c r="M55" s="32"/>
      <c r="N55" s="32">
        <f>K55*100/K57</f>
        <v>36.95652173913044</v>
      </c>
      <c r="O55" s="32"/>
      <c r="P55" s="32">
        <v>11</v>
      </c>
      <c r="Q55" s="32"/>
      <c r="R55" s="32">
        <f>P55*100/P57</f>
        <v>19.642857142857142</v>
      </c>
      <c r="S55" s="32"/>
      <c r="T55" s="32">
        <v>15</v>
      </c>
      <c r="U55" s="32"/>
      <c r="V55" s="32">
        <f>T55*100/T57</f>
        <v>28.30188679245283</v>
      </c>
      <c r="W55" s="32"/>
    </row>
    <row r="56" spans="1:23" s="6" customFormat="1" ht="9.75">
      <c r="A56" s="6" t="s">
        <v>81</v>
      </c>
      <c r="B56" s="6" t="s">
        <v>48</v>
      </c>
      <c r="C56" s="32">
        <v>2</v>
      </c>
      <c r="D56" s="32"/>
      <c r="E56" s="32">
        <f>C56*100/C57</f>
        <v>22.22222222222222</v>
      </c>
      <c r="F56" s="32"/>
      <c r="G56" s="32">
        <v>0</v>
      </c>
      <c r="H56" s="32"/>
      <c r="I56" s="32">
        <f>G56*100/G57</f>
        <v>0</v>
      </c>
      <c r="J56" s="32"/>
      <c r="K56" s="32">
        <v>4</v>
      </c>
      <c r="L56" s="32"/>
      <c r="M56" s="32"/>
      <c r="N56" s="32">
        <f>K56*100/K57</f>
        <v>8.695652173913043</v>
      </c>
      <c r="O56" s="32"/>
      <c r="P56" s="32">
        <v>3</v>
      </c>
      <c r="Q56" s="32"/>
      <c r="R56" s="32">
        <f>P56*100/P57</f>
        <v>5.357142857142857</v>
      </c>
      <c r="S56" s="32"/>
      <c r="T56" s="32">
        <v>3</v>
      </c>
      <c r="U56" s="32"/>
      <c r="V56" s="32">
        <f>T56*100/T57</f>
        <v>5.660377358490566</v>
      </c>
      <c r="W56" s="32"/>
    </row>
    <row r="57" spans="1:23" s="6" customFormat="1" ht="9.75">
      <c r="A57" s="5"/>
      <c r="B57" s="5" t="s">
        <v>39</v>
      </c>
      <c r="C57" s="41">
        <f>SUM(C54:C56)</f>
        <v>9</v>
      </c>
      <c r="D57" s="41"/>
      <c r="E57" s="41">
        <f aca="true" t="shared" si="6" ref="E57:V57">SUM(E54:E56)</f>
        <v>100</v>
      </c>
      <c r="F57" s="41"/>
      <c r="G57" s="41">
        <f t="shared" si="6"/>
        <v>31</v>
      </c>
      <c r="H57" s="41"/>
      <c r="I57" s="41">
        <f t="shared" si="6"/>
        <v>100</v>
      </c>
      <c r="J57" s="41"/>
      <c r="K57" s="41">
        <f t="shared" si="6"/>
        <v>46</v>
      </c>
      <c r="L57" s="41">
        <f t="shared" si="6"/>
        <v>0</v>
      </c>
      <c r="M57" s="41">
        <f t="shared" si="6"/>
        <v>0</v>
      </c>
      <c r="N57" s="41">
        <f t="shared" si="6"/>
        <v>100.00000000000001</v>
      </c>
      <c r="O57" s="41"/>
      <c r="P57" s="41">
        <f t="shared" si="6"/>
        <v>56</v>
      </c>
      <c r="Q57" s="41">
        <f t="shared" si="6"/>
        <v>0</v>
      </c>
      <c r="R57" s="41">
        <f t="shared" si="6"/>
        <v>100</v>
      </c>
      <c r="S57" s="41">
        <f t="shared" si="6"/>
        <v>0</v>
      </c>
      <c r="T57" s="41">
        <f t="shared" si="6"/>
        <v>53</v>
      </c>
      <c r="U57" s="41"/>
      <c r="V57" s="41">
        <f t="shared" si="6"/>
        <v>100</v>
      </c>
      <c r="W57" s="32"/>
    </row>
    <row r="58" spans="1:23" ht="6" customHeight="1">
      <c r="A58" s="3"/>
      <c r="B58" s="5"/>
      <c r="C58" s="41"/>
      <c r="D58" s="41"/>
      <c r="F58" s="37"/>
      <c r="G58" s="37"/>
      <c r="H58" s="37"/>
      <c r="J58" s="37"/>
      <c r="K58" s="37"/>
      <c r="L58" s="37"/>
      <c r="M58" s="37"/>
      <c r="O58" s="37"/>
      <c r="P58" s="37"/>
      <c r="Q58" s="37"/>
      <c r="S58" s="37"/>
      <c r="T58" s="37"/>
      <c r="U58" s="37"/>
      <c r="W58" s="37"/>
    </row>
    <row r="59" spans="1:23" s="6" customFormat="1" ht="9.75">
      <c r="A59" s="6" t="s">
        <v>82</v>
      </c>
      <c r="B59" s="5" t="s">
        <v>46</v>
      </c>
      <c r="C59" s="32">
        <v>9</v>
      </c>
      <c r="D59" s="32"/>
      <c r="E59" s="32">
        <f>C59*100/C62</f>
        <v>69.23076923076923</v>
      </c>
      <c r="F59" s="32"/>
      <c r="G59" s="32">
        <v>17</v>
      </c>
      <c r="H59" s="32"/>
      <c r="I59" s="32">
        <f>G59*100/G62</f>
        <v>60.714285714285715</v>
      </c>
      <c r="J59" s="32"/>
      <c r="K59" s="32">
        <v>36</v>
      </c>
      <c r="L59" s="32"/>
      <c r="M59" s="32"/>
      <c r="N59" s="32">
        <f>K59*100/K62</f>
        <v>61.016949152542374</v>
      </c>
      <c r="O59" s="32"/>
      <c r="P59" s="32">
        <v>46</v>
      </c>
      <c r="Q59" s="32"/>
      <c r="R59" s="32">
        <f>P59*100/P62</f>
        <v>70.76923076923077</v>
      </c>
      <c r="S59" s="32"/>
      <c r="T59" s="32">
        <v>40</v>
      </c>
      <c r="U59" s="32"/>
      <c r="V59" s="32">
        <f>T59*100/T62</f>
        <v>64.51612903225806</v>
      </c>
      <c r="W59" s="32"/>
    </row>
    <row r="60" spans="1:23" s="6" customFormat="1" ht="9.75">
      <c r="A60" s="6" t="s">
        <v>84</v>
      </c>
      <c r="B60" s="6" t="s">
        <v>47</v>
      </c>
      <c r="C60" s="32">
        <v>4</v>
      </c>
      <c r="D60" s="32"/>
      <c r="E60" s="32">
        <f>C60*100/C62</f>
        <v>30.76923076923077</v>
      </c>
      <c r="F60" s="32"/>
      <c r="G60" s="32">
        <v>8</v>
      </c>
      <c r="H60" s="32"/>
      <c r="I60" s="32">
        <f>G60*100/G62</f>
        <v>28.571428571428573</v>
      </c>
      <c r="J60" s="32"/>
      <c r="K60" s="32">
        <v>14</v>
      </c>
      <c r="L60" s="32"/>
      <c r="M60" s="32"/>
      <c r="N60" s="32">
        <f>K60*100/K62</f>
        <v>23.728813559322035</v>
      </c>
      <c r="O60" s="32"/>
      <c r="P60" s="32">
        <v>15</v>
      </c>
      <c r="Q60" s="32"/>
      <c r="R60" s="32">
        <f>P60*100/P62</f>
        <v>23.076923076923077</v>
      </c>
      <c r="S60" s="32"/>
      <c r="T60" s="32">
        <v>19</v>
      </c>
      <c r="U60" s="32"/>
      <c r="V60" s="32">
        <f>T60*100/T62</f>
        <v>30.64516129032258</v>
      </c>
      <c r="W60" s="32"/>
    </row>
    <row r="61" spans="1:23" s="6" customFormat="1" ht="9.75">
      <c r="A61" s="6" t="s">
        <v>83</v>
      </c>
      <c r="B61" s="6" t="s">
        <v>48</v>
      </c>
      <c r="C61" s="32">
        <v>0</v>
      </c>
      <c r="D61" s="32"/>
      <c r="E61" s="32">
        <f>C61*100/C62</f>
        <v>0</v>
      </c>
      <c r="F61" s="32"/>
      <c r="G61" s="32">
        <v>3</v>
      </c>
      <c r="H61" s="32"/>
      <c r="I61" s="32">
        <f>G61*100/G62</f>
        <v>10.714285714285714</v>
      </c>
      <c r="J61" s="32"/>
      <c r="K61" s="32">
        <v>9</v>
      </c>
      <c r="L61" s="32"/>
      <c r="M61" s="32"/>
      <c r="N61" s="32">
        <f>K61*100/K62</f>
        <v>15.254237288135593</v>
      </c>
      <c r="O61" s="32"/>
      <c r="P61" s="32">
        <v>4</v>
      </c>
      <c r="Q61" s="32"/>
      <c r="R61" s="32">
        <f>P61*100/P62</f>
        <v>6.153846153846154</v>
      </c>
      <c r="S61" s="32"/>
      <c r="T61" s="32">
        <v>3</v>
      </c>
      <c r="U61" s="32"/>
      <c r="V61" s="32">
        <f>T61*100/T62</f>
        <v>4.838709677419355</v>
      </c>
      <c r="W61" s="32"/>
    </row>
    <row r="62" spans="2:23" s="6" customFormat="1" ht="9.75">
      <c r="B62" s="6" t="s">
        <v>39</v>
      </c>
      <c r="C62" s="32">
        <f>SUM(C59:C61)</f>
        <v>13</v>
      </c>
      <c r="D62" s="32"/>
      <c r="E62" s="32">
        <f aca="true" t="shared" si="7" ref="E62:V62">SUM(E59:E61)</f>
        <v>100</v>
      </c>
      <c r="F62" s="32"/>
      <c r="G62" s="32">
        <f t="shared" si="7"/>
        <v>28</v>
      </c>
      <c r="H62" s="32"/>
      <c r="I62" s="32">
        <f t="shared" si="7"/>
        <v>100</v>
      </c>
      <c r="J62" s="32"/>
      <c r="K62" s="32">
        <f t="shared" si="7"/>
        <v>59</v>
      </c>
      <c r="L62" s="32">
        <f t="shared" si="7"/>
        <v>0</v>
      </c>
      <c r="M62" s="32">
        <f t="shared" si="7"/>
        <v>0</v>
      </c>
      <c r="N62" s="32">
        <f t="shared" si="7"/>
        <v>100.00000000000001</v>
      </c>
      <c r="O62" s="32"/>
      <c r="P62" s="32">
        <f t="shared" si="7"/>
        <v>65</v>
      </c>
      <c r="Q62" s="32">
        <f t="shared" si="7"/>
        <v>0</v>
      </c>
      <c r="R62" s="32">
        <f t="shared" si="7"/>
        <v>100.00000000000001</v>
      </c>
      <c r="S62" s="32">
        <f t="shared" si="7"/>
        <v>0</v>
      </c>
      <c r="T62" s="32">
        <f t="shared" si="7"/>
        <v>62</v>
      </c>
      <c r="U62" s="32"/>
      <c r="V62" s="32">
        <f t="shared" si="7"/>
        <v>100</v>
      </c>
      <c r="W62" s="32"/>
    </row>
    <row r="63" spans="1:23" s="6" customFormat="1" ht="6" customHeight="1">
      <c r="A63" s="21"/>
      <c r="B63" s="21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3:23" s="6" customFormat="1" ht="6" customHeight="1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15" customFormat="1" ht="9.75">
      <c r="A65" s="15" t="s">
        <v>189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s="6" customFormat="1" ht="9.75">
      <c r="A66" s="6" t="s">
        <v>85</v>
      </c>
      <c r="B66" s="5" t="s">
        <v>46</v>
      </c>
      <c r="C66" s="32">
        <v>12</v>
      </c>
      <c r="D66" s="32"/>
      <c r="E66" s="32">
        <f>C66*100/C69</f>
        <v>80</v>
      </c>
      <c r="F66" s="32"/>
      <c r="G66" s="32">
        <v>19</v>
      </c>
      <c r="H66" s="32"/>
      <c r="I66" s="32">
        <f>G66*100/G69</f>
        <v>61.29032258064516</v>
      </c>
      <c r="J66" s="32"/>
      <c r="K66" s="32">
        <v>51</v>
      </c>
      <c r="L66" s="32"/>
      <c r="M66" s="32"/>
      <c r="N66" s="32">
        <f>K66*100/K69</f>
        <v>72.85714285714286</v>
      </c>
      <c r="O66" s="32"/>
      <c r="P66" s="32">
        <v>56</v>
      </c>
      <c r="Q66" s="32"/>
      <c r="R66" s="32">
        <f>P66*100/P69</f>
        <v>80</v>
      </c>
      <c r="S66" s="32"/>
      <c r="T66" s="32">
        <v>47</v>
      </c>
      <c r="U66" s="32"/>
      <c r="V66" s="32">
        <f>T66*100/T69</f>
        <v>81.03448275862068</v>
      </c>
      <c r="W66" s="32"/>
    </row>
    <row r="67" spans="1:23" s="6" customFormat="1" ht="9.75">
      <c r="A67" s="6" t="s">
        <v>86</v>
      </c>
      <c r="B67" s="6" t="s">
        <v>47</v>
      </c>
      <c r="C67" s="32">
        <v>1</v>
      </c>
      <c r="D67" s="32"/>
      <c r="E67" s="32">
        <f>C67*100/C69</f>
        <v>6.666666666666667</v>
      </c>
      <c r="F67" s="32"/>
      <c r="G67" s="32">
        <v>8</v>
      </c>
      <c r="H67" s="32"/>
      <c r="I67" s="32">
        <f>G67*100/G69</f>
        <v>25.806451612903224</v>
      </c>
      <c r="J67" s="32"/>
      <c r="K67" s="32">
        <v>12</v>
      </c>
      <c r="L67" s="32"/>
      <c r="M67" s="32"/>
      <c r="N67" s="32">
        <f>K67*100/K69</f>
        <v>17.142857142857142</v>
      </c>
      <c r="O67" s="32"/>
      <c r="P67" s="32">
        <v>9</v>
      </c>
      <c r="Q67" s="32"/>
      <c r="R67" s="32">
        <f>P67*100/P69</f>
        <v>12.857142857142858</v>
      </c>
      <c r="S67" s="32"/>
      <c r="T67" s="32">
        <v>7</v>
      </c>
      <c r="U67" s="32"/>
      <c r="V67" s="32">
        <f>T67*100/T69</f>
        <v>12.068965517241379</v>
      </c>
      <c r="W67" s="32"/>
    </row>
    <row r="68" spans="1:23" s="6" customFormat="1" ht="9.75">
      <c r="A68" s="6" t="s">
        <v>87</v>
      </c>
      <c r="B68" s="6" t="s">
        <v>48</v>
      </c>
      <c r="C68" s="32">
        <v>2</v>
      </c>
      <c r="D68" s="32"/>
      <c r="E68" s="32">
        <f>C68*100/C69</f>
        <v>13.333333333333334</v>
      </c>
      <c r="F68" s="32"/>
      <c r="G68" s="32">
        <v>4</v>
      </c>
      <c r="H68" s="32"/>
      <c r="I68" s="32">
        <f>G68*100/G69</f>
        <v>12.903225806451612</v>
      </c>
      <c r="J68" s="32"/>
      <c r="K68" s="32">
        <v>7</v>
      </c>
      <c r="L68" s="32"/>
      <c r="M68" s="32"/>
      <c r="N68" s="32">
        <f>K68*100/K69</f>
        <v>10</v>
      </c>
      <c r="O68" s="32"/>
      <c r="P68" s="32">
        <v>5</v>
      </c>
      <c r="Q68" s="32"/>
      <c r="R68" s="32">
        <f>P68*100/P69</f>
        <v>7.142857142857143</v>
      </c>
      <c r="S68" s="32"/>
      <c r="T68" s="32">
        <v>4</v>
      </c>
      <c r="U68" s="32"/>
      <c r="V68" s="32">
        <f>T68*100/T69</f>
        <v>6.896551724137931</v>
      </c>
      <c r="W68" s="32"/>
    </row>
    <row r="69" spans="2:23" s="6" customFormat="1" ht="9.75">
      <c r="B69" s="6" t="s">
        <v>39</v>
      </c>
      <c r="C69" s="32">
        <f>SUM(C66:C68)</f>
        <v>15</v>
      </c>
      <c r="D69" s="32"/>
      <c r="E69" s="32">
        <f aca="true" t="shared" si="8" ref="E69:V69">SUM(E66:E68)</f>
        <v>100</v>
      </c>
      <c r="F69" s="32"/>
      <c r="G69" s="32">
        <f t="shared" si="8"/>
        <v>31</v>
      </c>
      <c r="H69" s="32"/>
      <c r="I69" s="32">
        <f t="shared" si="8"/>
        <v>100</v>
      </c>
      <c r="J69" s="32"/>
      <c r="K69" s="32">
        <f t="shared" si="8"/>
        <v>70</v>
      </c>
      <c r="L69" s="32">
        <f t="shared" si="8"/>
        <v>0</v>
      </c>
      <c r="M69" s="32">
        <f t="shared" si="8"/>
        <v>0</v>
      </c>
      <c r="N69" s="32">
        <f t="shared" si="8"/>
        <v>100</v>
      </c>
      <c r="O69" s="32"/>
      <c r="P69" s="32">
        <f t="shared" si="8"/>
        <v>70</v>
      </c>
      <c r="Q69" s="32">
        <f t="shared" si="8"/>
        <v>0</v>
      </c>
      <c r="R69" s="32">
        <f t="shared" si="8"/>
        <v>100</v>
      </c>
      <c r="S69" s="32">
        <f t="shared" si="8"/>
        <v>0</v>
      </c>
      <c r="T69" s="32">
        <f t="shared" si="8"/>
        <v>58</v>
      </c>
      <c r="U69" s="32"/>
      <c r="V69" s="32">
        <f t="shared" si="8"/>
        <v>100</v>
      </c>
      <c r="W69" s="32"/>
    </row>
    <row r="70" spans="1:23" s="6" customFormat="1" ht="6" customHeight="1">
      <c r="A70" s="21"/>
      <c r="B70" s="21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3:23" s="6" customFormat="1" ht="6" customHeight="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s="15" customFormat="1" ht="9.75">
      <c r="A72" s="15" t="s">
        <v>16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1:23" s="6" customFormat="1" ht="9.75">
      <c r="A73" s="6" t="s">
        <v>218</v>
      </c>
      <c r="B73" s="5" t="s">
        <v>43</v>
      </c>
      <c r="C73" s="32">
        <v>14</v>
      </c>
      <c r="D73" s="32"/>
      <c r="E73" s="32">
        <f>C73*100/C76</f>
        <v>87.5</v>
      </c>
      <c r="F73" s="32"/>
      <c r="G73" s="32">
        <v>30</v>
      </c>
      <c r="H73" s="32"/>
      <c r="I73" s="32">
        <f>G73*100/G76</f>
        <v>78.94736842105263</v>
      </c>
      <c r="J73" s="32"/>
      <c r="K73" s="32">
        <v>71</v>
      </c>
      <c r="L73" s="32"/>
      <c r="M73" s="32"/>
      <c r="N73" s="32">
        <f>K73*100/K76</f>
        <v>82.55813953488372</v>
      </c>
      <c r="O73" s="32"/>
      <c r="P73" s="32">
        <v>75</v>
      </c>
      <c r="Q73" s="32"/>
      <c r="R73" s="32">
        <f>P73*100/P76</f>
        <v>91.46341463414635</v>
      </c>
      <c r="S73" s="32"/>
      <c r="T73" s="32">
        <v>58</v>
      </c>
      <c r="U73" s="32"/>
      <c r="V73" s="32">
        <f>T73*100/T76</f>
        <v>84.05797101449275</v>
      </c>
      <c r="W73" s="32"/>
    </row>
    <row r="74" spans="1:23" s="6" customFormat="1" ht="9.75">
      <c r="A74" s="6" t="s">
        <v>88</v>
      </c>
      <c r="B74" s="6" t="s">
        <v>44</v>
      </c>
      <c r="C74" s="32">
        <v>0</v>
      </c>
      <c r="D74" s="32"/>
      <c r="E74" s="32">
        <f>C74*100/C76</f>
        <v>0</v>
      </c>
      <c r="F74" s="32"/>
      <c r="G74" s="32">
        <v>5</v>
      </c>
      <c r="H74" s="32"/>
      <c r="I74" s="32">
        <f>G74*100/G76</f>
        <v>13.157894736842104</v>
      </c>
      <c r="J74" s="32"/>
      <c r="K74" s="32">
        <v>12</v>
      </c>
      <c r="L74" s="32"/>
      <c r="M74" s="32"/>
      <c r="N74" s="32">
        <f>K74*100/K76</f>
        <v>13.953488372093023</v>
      </c>
      <c r="O74" s="32"/>
      <c r="P74" s="32">
        <v>4</v>
      </c>
      <c r="Q74" s="32"/>
      <c r="R74" s="32">
        <f>P74*100/P76</f>
        <v>4.878048780487805</v>
      </c>
      <c r="S74" s="32"/>
      <c r="T74" s="32">
        <v>6</v>
      </c>
      <c r="U74" s="32"/>
      <c r="V74" s="32">
        <f>T74*100/T76</f>
        <v>8.695652173913043</v>
      </c>
      <c r="W74" s="32"/>
    </row>
    <row r="75" spans="1:23" s="6" customFormat="1" ht="9.75">
      <c r="A75" s="6" t="s">
        <v>89</v>
      </c>
      <c r="B75" s="6" t="s">
        <v>45</v>
      </c>
      <c r="C75" s="32">
        <v>2</v>
      </c>
      <c r="D75" s="32"/>
      <c r="E75" s="32">
        <f>C75*100/C76</f>
        <v>12.5</v>
      </c>
      <c r="F75" s="32"/>
      <c r="G75" s="32">
        <v>3</v>
      </c>
      <c r="H75" s="32"/>
      <c r="I75" s="32">
        <f>G75*100/G76</f>
        <v>7.894736842105263</v>
      </c>
      <c r="J75" s="32"/>
      <c r="K75" s="32">
        <v>3</v>
      </c>
      <c r="L75" s="32"/>
      <c r="M75" s="32"/>
      <c r="N75" s="32">
        <f>K75*100/K76</f>
        <v>3.488372093023256</v>
      </c>
      <c r="O75" s="32"/>
      <c r="P75" s="32">
        <v>3</v>
      </c>
      <c r="Q75" s="32"/>
      <c r="R75" s="32">
        <f>P75*100/P76</f>
        <v>3.658536585365854</v>
      </c>
      <c r="S75" s="32"/>
      <c r="T75" s="32">
        <v>5</v>
      </c>
      <c r="U75" s="32"/>
      <c r="V75" s="32">
        <f>T75*100/T76</f>
        <v>7.246376811594203</v>
      </c>
      <c r="W75" s="32"/>
    </row>
    <row r="76" spans="2:23" s="6" customFormat="1" ht="9.75">
      <c r="B76" s="6" t="s">
        <v>39</v>
      </c>
      <c r="C76" s="32">
        <f>SUM(C73:C75)</f>
        <v>16</v>
      </c>
      <c r="D76" s="32"/>
      <c r="E76" s="32">
        <f aca="true" t="shared" si="9" ref="E76:V76">SUM(E73:E75)</f>
        <v>100</v>
      </c>
      <c r="F76" s="32"/>
      <c r="G76" s="32">
        <f t="shared" si="9"/>
        <v>38</v>
      </c>
      <c r="H76" s="32"/>
      <c r="I76" s="32">
        <f t="shared" si="9"/>
        <v>100</v>
      </c>
      <c r="J76" s="32"/>
      <c r="K76" s="32">
        <f t="shared" si="9"/>
        <v>86</v>
      </c>
      <c r="L76" s="32">
        <f t="shared" si="9"/>
        <v>0</v>
      </c>
      <c r="M76" s="32">
        <f t="shared" si="9"/>
        <v>0</v>
      </c>
      <c r="N76" s="32">
        <f t="shared" si="9"/>
        <v>100</v>
      </c>
      <c r="O76" s="32"/>
      <c r="P76" s="32">
        <f t="shared" si="9"/>
        <v>82</v>
      </c>
      <c r="Q76" s="32">
        <f t="shared" si="9"/>
        <v>0</v>
      </c>
      <c r="R76" s="32">
        <f t="shared" si="9"/>
        <v>100</v>
      </c>
      <c r="S76" s="32">
        <f t="shared" si="9"/>
        <v>0</v>
      </c>
      <c r="T76" s="32">
        <f t="shared" si="9"/>
        <v>69</v>
      </c>
      <c r="U76" s="32"/>
      <c r="V76" s="32">
        <f t="shared" si="9"/>
        <v>100</v>
      </c>
      <c r="W76" s="32"/>
    </row>
    <row r="77" spans="1:23" s="6" customFormat="1" ht="6" customHeight="1">
      <c r="A77" s="1"/>
      <c r="B77" s="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3:23" s="5" customFormat="1" ht="9.7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3:23" s="6" customFormat="1" ht="9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3:23" s="6" customFormat="1" ht="9.7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3:23" s="6" customFormat="1" ht="9.7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3:23" s="6" customFormat="1" ht="9.7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3:23" s="6" customFormat="1" ht="9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3:23" s="6" customFormat="1" ht="9.7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3:23" s="6" customFormat="1" ht="9.7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3:23" s="6" customFormat="1" ht="9.7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3:23" s="6" customFormat="1" ht="9.7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3:23" s="6" customFormat="1" ht="9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s="6" customFormat="1" ht="9.7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3" s="6" customFormat="1" ht="9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3:23" s="6" customFormat="1" ht="9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3:23" s="6" customFormat="1" ht="9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3:23" s="6" customFormat="1" ht="9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3:23" s="6" customFormat="1" ht="9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3:23" s="6" customFormat="1" ht="9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3:23" s="6" customFormat="1" ht="9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3:23" s="6" customFormat="1" ht="9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3:23" s="6" customFormat="1" ht="9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5:22" s="6" customFormat="1" ht="9.75">
      <c r="E99" s="32"/>
      <c r="I99" s="32"/>
      <c r="N99" s="32"/>
      <c r="R99" s="32"/>
      <c r="V99" s="32"/>
    </row>
    <row r="100" spans="5:22" s="6" customFormat="1" ht="9.75">
      <c r="E100" s="32"/>
      <c r="I100" s="32"/>
      <c r="N100" s="32"/>
      <c r="R100" s="32"/>
      <c r="V100" s="32"/>
    </row>
    <row r="101" spans="5:22" s="6" customFormat="1" ht="9.75">
      <c r="E101" s="32"/>
      <c r="I101" s="32"/>
      <c r="N101" s="32"/>
      <c r="R101" s="32"/>
      <c r="V101" s="32"/>
    </row>
    <row r="102" spans="5:22" s="6" customFormat="1" ht="9.75">
      <c r="E102" s="32"/>
      <c r="I102" s="32"/>
      <c r="N102" s="32"/>
      <c r="R102" s="32"/>
      <c r="V102" s="32"/>
    </row>
    <row r="103" spans="5:22" s="6" customFormat="1" ht="9.75">
      <c r="E103" s="32"/>
      <c r="I103" s="32"/>
      <c r="N103" s="32"/>
      <c r="R103" s="32"/>
      <c r="V103" s="32"/>
    </row>
    <row r="104" spans="5:22" s="6" customFormat="1" ht="9.75">
      <c r="E104" s="32"/>
      <c r="I104" s="32"/>
      <c r="N104" s="32"/>
      <c r="R104" s="32"/>
      <c r="V104" s="32"/>
    </row>
    <row r="105" spans="5:22" s="6" customFormat="1" ht="9.75">
      <c r="E105" s="32"/>
      <c r="I105" s="32"/>
      <c r="N105" s="32"/>
      <c r="R105" s="32"/>
      <c r="V105" s="32"/>
    </row>
    <row r="106" spans="5:22" s="6" customFormat="1" ht="9.75">
      <c r="E106" s="32"/>
      <c r="I106" s="32"/>
      <c r="N106" s="32"/>
      <c r="R106" s="32"/>
      <c r="V106" s="32"/>
    </row>
    <row r="107" spans="5:22" s="6" customFormat="1" ht="9.75">
      <c r="E107" s="32"/>
      <c r="I107" s="32"/>
      <c r="N107" s="32"/>
      <c r="R107" s="32"/>
      <c r="V107" s="32"/>
    </row>
    <row r="108" spans="5:22" s="6" customFormat="1" ht="9.75">
      <c r="E108" s="32"/>
      <c r="I108" s="32"/>
      <c r="N108" s="32"/>
      <c r="R108" s="32"/>
      <c r="V108" s="32"/>
    </row>
  </sheetData>
  <printOptions/>
  <pageMargins left="0.64" right="0.32" top="0.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showGridLines="0" workbookViewId="0" topLeftCell="A1">
      <selection activeCell="B29" sqref="B29"/>
    </sheetView>
  </sheetViews>
  <sheetFormatPr defaultColWidth="9.140625" defaultRowHeight="12.75"/>
  <cols>
    <col min="1" max="1" width="33.140625" style="0" customWidth="1"/>
    <col min="2" max="2" width="5.140625" style="0" customWidth="1"/>
    <col min="3" max="3" width="1.57421875" style="0" customWidth="1"/>
    <col min="4" max="4" width="5.140625" style="37" customWidth="1"/>
    <col min="5" max="5" width="2.57421875" style="0" customWidth="1"/>
    <col min="6" max="6" width="4.00390625" style="0" customWidth="1"/>
    <col min="7" max="7" width="2.7109375" style="0" customWidth="1"/>
    <col min="8" max="8" width="4.28125" style="37" customWidth="1"/>
    <col min="9" max="9" width="1.8515625" style="0" customWidth="1"/>
    <col min="10" max="10" width="4.140625" style="0" customWidth="1"/>
    <col min="11" max="11" width="2.57421875" style="0" customWidth="1"/>
    <col min="12" max="12" width="5.140625" style="37" customWidth="1"/>
    <col min="13" max="13" width="2.421875" style="0" customWidth="1"/>
    <col min="14" max="14" width="3.8515625" style="0" customWidth="1"/>
    <col min="15" max="15" width="2.7109375" style="0" customWidth="1"/>
    <col min="16" max="16" width="4.00390625" style="37" customWidth="1"/>
    <col min="17" max="17" width="1.7109375" style="0" customWidth="1"/>
    <col min="18" max="18" width="3.140625" style="0" customWidth="1"/>
  </cols>
  <sheetData>
    <row r="1" spans="4:16" s="64" customFormat="1" ht="17.25" customHeight="1">
      <c r="D1" s="67"/>
      <c r="H1" s="67"/>
      <c r="L1" s="67"/>
      <c r="N1" s="62" t="s">
        <v>190</v>
      </c>
      <c r="P1" s="67"/>
    </row>
    <row r="2" ht="12.75">
      <c r="N2" s="23"/>
    </row>
    <row r="4" spans="1:16" s="2" customFormat="1" ht="12.75">
      <c r="A4" s="2" t="s">
        <v>255</v>
      </c>
      <c r="D4" s="38"/>
      <c r="H4" s="38"/>
      <c r="L4" s="38"/>
      <c r="P4" s="38"/>
    </row>
    <row r="5" spans="1:16" s="2" customFormat="1" ht="12.75">
      <c r="A5" s="2" t="s">
        <v>256</v>
      </c>
      <c r="D5" s="38"/>
      <c r="H5" s="38"/>
      <c r="L5" s="38"/>
      <c r="P5" s="38"/>
    </row>
    <row r="6" spans="1:16" s="2" customFormat="1" ht="12.75">
      <c r="A6" s="2" t="s">
        <v>258</v>
      </c>
      <c r="D6" s="38"/>
      <c r="H6" s="38"/>
      <c r="L6" s="38"/>
      <c r="P6" s="38"/>
    </row>
    <row r="7" spans="1:16" s="2" customFormat="1" ht="12.75">
      <c r="A7" s="2" t="s">
        <v>257</v>
      </c>
      <c r="D7" s="38"/>
      <c r="H7" s="38"/>
      <c r="L7" s="38"/>
      <c r="P7" s="38"/>
    </row>
    <row r="8" spans="1:16" ht="12.75">
      <c r="A8" s="1"/>
      <c r="B8" s="1"/>
      <c r="C8" s="1"/>
      <c r="D8" s="39"/>
      <c r="E8" s="1"/>
      <c r="F8" s="1"/>
      <c r="G8" s="1"/>
      <c r="H8" s="39"/>
      <c r="I8" s="1"/>
      <c r="J8" s="1"/>
      <c r="K8" s="1"/>
      <c r="L8" s="39"/>
      <c r="M8" s="1"/>
      <c r="N8" s="1"/>
      <c r="O8" s="1"/>
      <c r="P8" s="39"/>
    </row>
    <row r="9" spans="1:16" ht="11.25" customHeight="1">
      <c r="A9" s="5" t="s">
        <v>6</v>
      </c>
      <c r="B9" s="5" t="s">
        <v>249</v>
      </c>
      <c r="C9" s="5"/>
      <c r="D9" s="41"/>
      <c r="E9" s="5"/>
      <c r="F9" s="5"/>
      <c r="G9" s="5"/>
      <c r="H9" s="41"/>
      <c r="I9" s="5"/>
      <c r="J9" s="5"/>
      <c r="K9" s="5"/>
      <c r="L9" s="41"/>
      <c r="M9" s="5"/>
      <c r="N9" s="3"/>
      <c r="O9" s="3"/>
      <c r="P9" s="70"/>
    </row>
    <row r="10" spans="1:16" ht="11.25" customHeight="1">
      <c r="A10" s="6" t="s">
        <v>112</v>
      </c>
      <c r="B10" s="7" t="s">
        <v>250</v>
      </c>
      <c r="C10" s="7"/>
      <c r="D10" s="48"/>
      <c r="E10" s="7"/>
      <c r="F10" s="7"/>
      <c r="G10" s="7"/>
      <c r="H10" s="48"/>
      <c r="I10" s="7"/>
      <c r="J10" s="7"/>
      <c r="K10" s="7"/>
      <c r="L10" s="48"/>
      <c r="M10" s="7"/>
      <c r="N10" s="1"/>
      <c r="O10" s="1"/>
      <c r="P10" s="39"/>
    </row>
    <row r="11" spans="2:17" ht="11.25" customHeight="1">
      <c r="B11" s="5" t="s">
        <v>252</v>
      </c>
      <c r="C11" s="5"/>
      <c r="D11" s="41"/>
      <c r="E11" s="6"/>
      <c r="F11" s="6" t="s">
        <v>44</v>
      </c>
      <c r="G11" s="6"/>
      <c r="H11" s="32"/>
      <c r="I11" s="6"/>
      <c r="J11" s="6" t="s">
        <v>253</v>
      </c>
      <c r="K11" s="6"/>
      <c r="L11" s="32"/>
      <c r="M11" s="6"/>
      <c r="N11" s="6" t="s">
        <v>39</v>
      </c>
      <c r="O11" s="6"/>
      <c r="P11" s="70"/>
      <c r="Q11" s="3"/>
    </row>
    <row r="12" spans="1:17" ht="11.25" customHeight="1">
      <c r="A12" s="6"/>
      <c r="B12" s="7" t="s">
        <v>251</v>
      </c>
      <c r="C12" s="7"/>
      <c r="D12" s="48"/>
      <c r="E12" s="6"/>
      <c r="F12" s="7"/>
      <c r="G12" s="7"/>
      <c r="H12" s="48"/>
      <c r="I12" s="6"/>
      <c r="J12" s="7" t="s">
        <v>254</v>
      </c>
      <c r="K12" s="7"/>
      <c r="L12" s="48"/>
      <c r="M12" s="6"/>
      <c r="N12" s="7"/>
      <c r="O12" s="7"/>
      <c r="P12" s="39"/>
      <c r="Q12" s="3"/>
    </row>
    <row r="13" spans="1:17" ht="11.25" customHeight="1">
      <c r="A13" s="7"/>
      <c r="B13" s="7" t="s">
        <v>152</v>
      </c>
      <c r="C13" s="7"/>
      <c r="D13" s="48" t="s">
        <v>147</v>
      </c>
      <c r="E13" s="7"/>
      <c r="F13" s="7" t="s">
        <v>152</v>
      </c>
      <c r="G13" s="7"/>
      <c r="H13" s="48" t="s">
        <v>147</v>
      </c>
      <c r="I13" s="7"/>
      <c r="J13" s="7" t="s">
        <v>152</v>
      </c>
      <c r="K13" s="7"/>
      <c r="L13" s="48" t="s">
        <v>147</v>
      </c>
      <c r="M13" s="7"/>
      <c r="N13" s="7" t="s">
        <v>152</v>
      </c>
      <c r="O13" s="7"/>
      <c r="P13" s="60" t="s">
        <v>147</v>
      </c>
      <c r="Q13" s="5"/>
    </row>
    <row r="14" ht="7.5" customHeight="1"/>
    <row r="15" spans="1:16" s="2" customFormat="1" ht="12.75">
      <c r="A15" s="8" t="s">
        <v>7</v>
      </c>
      <c r="D15" s="38"/>
      <c r="H15" s="38"/>
      <c r="L15" s="38"/>
      <c r="P15" s="38"/>
    </row>
    <row r="16" spans="1:13" ht="12.75">
      <c r="A16" s="6" t="s">
        <v>153</v>
      </c>
      <c r="B16" s="50"/>
      <c r="C16" s="50"/>
      <c r="D16" s="73"/>
      <c r="E16" s="50"/>
      <c r="F16" s="50"/>
      <c r="G16" s="50"/>
      <c r="H16" s="73"/>
      <c r="I16" s="50"/>
      <c r="J16" s="50"/>
      <c r="K16" s="50"/>
      <c r="L16" s="73"/>
      <c r="M16" s="50"/>
    </row>
    <row r="17" spans="1:16" ht="12.75">
      <c r="A17" s="6" t="s">
        <v>34</v>
      </c>
      <c r="B17" s="42">
        <v>43</v>
      </c>
      <c r="C17" s="42"/>
      <c r="D17" s="42">
        <f>B17*100/N20</f>
        <v>74.13793103448276</v>
      </c>
      <c r="E17" s="42"/>
      <c r="F17" s="42">
        <v>2</v>
      </c>
      <c r="G17" s="42"/>
      <c r="H17" s="42">
        <f>F17*100/N20</f>
        <v>3.4482758620689653</v>
      </c>
      <c r="I17" s="42"/>
      <c r="J17" s="42">
        <v>1</v>
      </c>
      <c r="K17" s="42"/>
      <c r="L17" s="42">
        <f>J17*100/N20</f>
        <v>1.7241379310344827</v>
      </c>
      <c r="M17" s="42"/>
      <c r="N17" s="42">
        <f>B17+F17+J17</f>
        <v>46</v>
      </c>
      <c r="P17" s="42">
        <f>N17*100/N20</f>
        <v>79.3103448275862</v>
      </c>
    </row>
    <row r="18" spans="1:16" ht="12.75">
      <c r="A18" s="6" t="s">
        <v>35</v>
      </c>
      <c r="B18" s="42">
        <v>7</v>
      </c>
      <c r="C18" s="42"/>
      <c r="D18" s="42">
        <f>B18*100/N20</f>
        <v>12.068965517241379</v>
      </c>
      <c r="E18" s="42"/>
      <c r="F18" s="42">
        <v>2</v>
      </c>
      <c r="G18" s="42"/>
      <c r="H18" s="42">
        <f>F18*100/N20</f>
        <v>3.4482758620689653</v>
      </c>
      <c r="I18" s="42"/>
      <c r="J18" s="42">
        <v>2</v>
      </c>
      <c r="K18" s="42"/>
      <c r="L18" s="42">
        <f>J18*100/N20</f>
        <v>3.4482758620689653</v>
      </c>
      <c r="M18" s="50"/>
      <c r="N18" s="42">
        <f>B18+F18+J18</f>
        <v>11</v>
      </c>
      <c r="P18" s="42">
        <f>N18*100/N20</f>
        <v>18.96551724137931</v>
      </c>
    </row>
    <row r="19" spans="1:17" ht="12.75">
      <c r="A19" s="6" t="s">
        <v>36</v>
      </c>
      <c r="B19" s="42">
        <v>1</v>
      </c>
      <c r="C19" s="42"/>
      <c r="D19" s="42">
        <f>B19*100/N20</f>
        <v>1.7241379310344827</v>
      </c>
      <c r="E19" s="42"/>
      <c r="F19" s="42">
        <v>0</v>
      </c>
      <c r="G19" s="42"/>
      <c r="H19" s="42">
        <f>F19*100/N20</f>
        <v>0</v>
      </c>
      <c r="I19" s="42"/>
      <c r="J19" s="42">
        <v>0</v>
      </c>
      <c r="K19" s="42"/>
      <c r="L19" s="42">
        <f>J19*100/N20</f>
        <v>0</v>
      </c>
      <c r="M19" s="50"/>
      <c r="N19" s="42">
        <f>B19+F19+J19</f>
        <v>1</v>
      </c>
      <c r="P19" s="42">
        <f>N19*100/N20</f>
        <v>1.7241379310344827</v>
      </c>
      <c r="Q19" s="42"/>
    </row>
    <row r="20" spans="1:16" s="53" customFormat="1" ht="18" customHeight="1">
      <c r="A20" s="13" t="s">
        <v>154</v>
      </c>
      <c r="B20" s="52">
        <f>SUM(B17:B19)</f>
        <v>51</v>
      </c>
      <c r="C20" s="52"/>
      <c r="D20" s="52">
        <f aca="true" t="shared" si="0" ref="D20:N20">SUM(D17:D19)</f>
        <v>87.93103448275862</v>
      </c>
      <c r="E20" s="52"/>
      <c r="F20" s="52">
        <f t="shared" si="0"/>
        <v>4</v>
      </c>
      <c r="G20" s="52"/>
      <c r="H20" s="52">
        <f>SUM(H17:H19)</f>
        <v>6.896551724137931</v>
      </c>
      <c r="I20" s="52"/>
      <c r="J20" s="52">
        <f t="shared" si="0"/>
        <v>3</v>
      </c>
      <c r="K20" s="52"/>
      <c r="L20" s="52">
        <f t="shared" si="0"/>
        <v>5.172413793103448</v>
      </c>
      <c r="M20" s="52"/>
      <c r="N20" s="52">
        <f t="shared" si="0"/>
        <v>58</v>
      </c>
      <c r="O20" s="52"/>
      <c r="P20" s="52">
        <f>SUM(P17:P19)</f>
        <v>100</v>
      </c>
    </row>
    <row r="21" spans="4:16" s="11" customFormat="1" ht="9.75"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69"/>
      <c r="P21" s="69"/>
    </row>
    <row r="22" spans="1:16" s="2" customFormat="1" ht="12.75">
      <c r="A22" s="8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P22" s="38"/>
    </row>
    <row r="23" spans="1:13" ht="12.75">
      <c r="A23" s="6" t="s">
        <v>153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6" ht="12.75">
      <c r="A24" s="6" t="s">
        <v>34</v>
      </c>
      <c r="B24" s="42">
        <v>53</v>
      </c>
      <c r="C24" s="42"/>
      <c r="D24" s="42">
        <f>B24*100/N27</f>
        <v>64.63414634146342</v>
      </c>
      <c r="E24" s="42"/>
      <c r="F24" s="42">
        <v>4</v>
      </c>
      <c r="G24" s="42"/>
      <c r="H24" s="42">
        <f>F24*100/N27</f>
        <v>4.878048780487805</v>
      </c>
      <c r="I24" s="42"/>
      <c r="J24" s="42">
        <v>3</v>
      </c>
      <c r="K24" s="42"/>
      <c r="L24" s="42">
        <v>4</v>
      </c>
      <c r="M24" s="42"/>
      <c r="N24" s="42">
        <f>B24+F24+J24</f>
        <v>60</v>
      </c>
      <c r="P24" s="42">
        <f>N24*100/N27</f>
        <v>73.17073170731707</v>
      </c>
    </row>
    <row r="25" spans="1:16" ht="12.75">
      <c r="A25" s="6" t="s">
        <v>35</v>
      </c>
      <c r="B25" s="42">
        <v>19</v>
      </c>
      <c r="C25" s="42"/>
      <c r="D25" s="42">
        <f>B25*100/N27</f>
        <v>23.170731707317074</v>
      </c>
      <c r="E25" s="42"/>
      <c r="F25" s="42">
        <v>1</v>
      </c>
      <c r="G25" s="42"/>
      <c r="H25" s="42">
        <f>F25*100/N27</f>
        <v>1.2195121951219512</v>
      </c>
      <c r="I25" s="42"/>
      <c r="J25" s="42">
        <v>1</v>
      </c>
      <c r="K25" s="42"/>
      <c r="L25" s="42">
        <v>4</v>
      </c>
      <c r="M25" s="42"/>
      <c r="N25" s="42">
        <f>B25+F25+J25</f>
        <v>21</v>
      </c>
      <c r="P25" s="42">
        <f>N25*100/N27</f>
        <v>25.609756097560975</v>
      </c>
    </row>
    <row r="26" spans="1:16" ht="12.75">
      <c r="A26" s="6" t="s">
        <v>36</v>
      </c>
      <c r="B26" s="42">
        <v>0</v>
      </c>
      <c r="C26" s="42"/>
      <c r="D26" s="42">
        <f>B26*100/N27</f>
        <v>0</v>
      </c>
      <c r="E26" s="42"/>
      <c r="F26" s="42">
        <v>1</v>
      </c>
      <c r="G26" s="42"/>
      <c r="H26" s="42">
        <f>F26*100/N27</f>
        <v>1.2195121951219512</v>
      </c>
      <c r="I26" s="42"/>
      <c r="J26" s="42">
        <v>0</v>
      </c>
      <c r="K26" s="42"/>
      <c r="L26" s="42">
        <v>0</v>
      </c>
      <c r="M26" s="42"/>
      <c r="N26" s="42">
        <f>B26+F26+J26</f>
        <v>1</v>
      </c>
      <c r="P26" s="42">
        <f>N26*100/N27</f>
        <v>1.2195121951219512</v>
      </c>
    </row>
    <row r="27" spans="1:16" s="53" customFormat="1" ht="18" customHeight="1">
      <c r="A27" s="13" t="s">
        <v>156</v>
      </c>
      <c r="B27" s="52">
        <f>SUM(B24:B26)</f>
        <v>72</v>
      </c>
      <c r="C27" s="52"/>
      <c r="D27" s="52">
        <f>SUM(D24:D26)</f>
        <v>87.8048780487805</v>
      </c>
      <c r="E27" s="52"/>
      <c r="F27" s="52">
        <f aca="true" t="shared" si="1" ref="F27:L27">SUM(F24:F26)</f>
        <v>6</v>
      </c>
      <c r="G27" s="52"/>
      <c r="H27" s="52">
        <f t="shared" si="1"/>
        <v>7.317073170731708</v>
      </c>
      <c r="I27" s="52"/>
      <c r="J27" s="52">
        <f t="shared" si="1"/>
        <v>4</v>
      </c>
      <c r="K27" s="52"/>
      <c r="L27" s="52">
        <f t="shared" si="1"/>
        <v>8</v>
      </c>
      <c r="M27" s="52"/>
      <c r="N27" s="42">
        <f>B27+F27+J27</f>
        <v>82</v>
      </c>
      <c r="P27" s="52">
        <f>N27*100/N27</f>
        <v>100</v>
      </c>
    </row>
    <row r="28" spans="2:16" s="11" customFormat="1" ht="9.7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P28" s="69"/>
    </row>
    <row r="29" spans="1:16" s="2" customFormat="1" ht="12.75">
      <c r="A29" s="8" t="s">
        <v>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P29" s="38"/>
    </row>
    <row r="30" spans="1:13" ht="12.75">
      <c r="A30" s="6" t="s">
        <v>153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6" ht="12.75">
      <c r="A31" s="6" t="s">
        <v>34</v>
      </c>
      <c r="B31" s="42">
        <v>24</v>
      </c>
      <c r="C31" s="42"/>
      <c r="D31" s="42">
        <f>B31*100/N34</f>
        <v>58.53658536585366</v>
      </c>
      <c r="E31" s="42"/>
      <c r="F31" s="42">
        <v>4</v>
      </c>
      <c r="G31" s="42"/>
      <c r="H31" s="42">
        <f>F31*100/N34</f>
        <v>9.75609756097561</v>
      </c>
      <c r="I31" s="42"/>
      <c r="J31" s="42">
        <v>3</v>
      </c>
      <c r="K31" s="42"/>
      <c r="L31" s="42">
        <f>J31*100/N34</f>
        <v>7.317073170731708</v>
      </c>
      <c r="M31" s="42"/>
      <c r="N31" s="42">
        <f>B31+F31+J31</f>
        <v>31</v>
      </c>
      <c r="P31" s="42">
        <f>N31*100/N34</f>
        <v>75.60975609756098</v>
      </c>
    </row>
    <row r="32" spans="1:16" ht="12.75">
      <c r="A32" s="6" t="s">
        <v>35</v>
      </c>
      <c r="B32" s="42">
        <v>9</v>
      </c>
      <c r="C32" s="42"/>
      <c r="D32" s="42">
        <f>B32*100/N34</f>
        <v>21.951219512195124</v>
      </c>
      <c r="E32" s="42"/>
      <c r="F32" s="42">
        <v>1</v>
      </c>
      <c r="G32" s="42"/>
      <c r="H32" s="42">
        <f>F32*100/N34</f>
        <v>2.4390243902439024</v>
      </c>
      <c r="I32" s="42"/>
      <c r="J32" s="42">
        <v>0</v>
      </c>
      <c r="K32" s="42"/>
      <c r="L32" s="42">
        <f>J32*100/N34</f>
        <v>0</v>
      </c>
      <c r="M32" s="42"/>
      <c r="N32" s="42">
        <f>B32+F32+J32</f>
        <v>10</v>
      </c>
      <c r="P32" s="42">
        <f>N32*100/N34</f>
        <v>24.390243902439025</v>
      </c>
    </row>
    <row r="33" spans="1:16" ht="12.75">
      <c r="A33" s="6" t="s">
        <v>36</v>
      </c>
      <c r="B33" s="42">
        <v>0</v>
      </c>
      <c r="C33" s="42"/>
      <c r="D33" s="42">
        <f>B33*100/N34</f>
        <v>0</v>
      </c>
      <c r="E33" s="42"/>
      <c r="F33" s="42">
        <v>0</v>
      </c>
      <c r="G33" s="42"/>
      <c r="H33" s="42">
        <f>F33*100/N34</f>
        <v>0</v>
      </c>
      <c r="I33" s="42"/>
      <c r="J33" s="42">
        <v>0</v>
      </c>
      <c r="K33" s="42"/>
      <c r="L33" s="42">
        <f>J33*100/N34</f>
        <v>0</v>
      </c>
      <c r="M33" s="42"/>
      <c r="N33" s="42">
        <f>B33+F33+J33</f>
        <v>0</v>
      </c>
      <c r="P33" s="42">
        <f>N33*100/N34</f>
        <v>0</v>
      </c>
    </row>
    <row r="34" spans="1:16" s="53" customFormat="1" ht="18" customHeight="1">
      <c r="A34" s="13" t="s">
        <v>156</v>
      </c>
      <c r="B34" s="52">
        <f>SUM(B31:B33)</f>
        <v>33</v>
      </c>
      <c r="C34" s="52"/>
      <c r="D34" s="52">
        <f aca="true" t="shared" si="2" ref="D34:L34">SUM(D31:D33)</f>
        <v>80.48780487804879</v>
      </c>
      <c r="E34" s="52"/>
      <c r="F34" s="52">
        <f t="shared" si="2"/>
        <v>5</v>
      </c>
      <c r="G34" s="52"/>
      <c r="H34" s="52">
        <f t="shared" si="2"/>
        <v>12.195121951219512</v>
      </c>
      <c r="I34" s="52"/>
      <c r="J34" s="52">
        <f t="shared" si="2"/>
        <v>3</v>
      </c>
      <c r="K34" s="52"/>
      <c r="L34" s="52">
        <f t="shared" si="2"/>
        <v>7.317073170731708</v>
      </c>
      <c r="M34" s="52"/>
      <c r="N34" s="42">
        <f>B34+F34+J34</f>
        <v>41</v>
      </c>
      <c r="P34" s="52">
        <f>N34*100/N34</f>
        <v>100</v>
      </c>
    </row>
    <row r="35" spans="2:16" s="11" customFormat="1" ht="9.7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P35" s="69"/>
    </row>
    <row r="36" spans="1:16" s="2" customFormat="1" ht="12.75">
      <c r="A36" s="8" t="s">
        <v>37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P36" s="38"/>
    </row>
    <row r="37" spans="1:13" ht="12.75">
      <c r="A37" s="6" t="s">
        <v>153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6" ht="12.75">
      <c r="A38" s="6" t="s">
        <v>34</v>
      </c>
      <c r="B38" s="42">
        <v>75</v>
      </c>
      <c r="C38" s="42"/>
      <c r="D38" s="42">
        <f>B38*100/N41</f>
        <v>68.18181818181819</v>
      </c>
      <c r="E38" s="42"/>
      <c r="F38" s="42">
        <v>7</v>
      </c>
      <c r="G38" s="42"/>
      <c r="H38" s="42">
        <f>F38*100/N41</f>
        <v>6.363636363636363</v>
      </c>
      <c r="I38" s="42"/>
      <c r="J38" s="42">
        <v>4</v>
      </c>
      <c r="K38" s="42"/>
      <c r="L38" s="42">
        <f>J38*100/N41</f>
        <v>3.6363636363636362</v>
      </c>
      <c r="M38" s="42"/>
      <c r="N38" s="42">
        <f>B38+F38+J38</f>
        <v>86</v>
      </c>
      <c r="P38" s="42">
        <f>N38*100/N41</f>
        <v>78.18181818181819</v>
      </c>
    </row>
    <row r="39" spans="1:16" ht="12.75">
      <c r="A39" s="6" t="s">
        <v>35</v>
      </c>
      <c r="B39" s="42">
        <v>16</v>
      </c>
      <c r="C39" s="42"/>
      <c r="D39" s="42">
        <f>B39*100/N41</f>
        <v>14.545454545454545</v>
      </c>
      <c r="E39" s="42"/>
      <c r="F39" s="42">
        <v>4</v>
      </c>
      <c r="G39" s="42"/>
      <c r="H39" s="42">
        <f>F39*100/N41</f>
        <v>3.6363636363636362</v>
      </c>
      <c r="I39" s="42"/>
      <c r="J39" s="42">
        <v>2</v>
      </c>
      <c r="K39" s="42"/>
      <c r="L39" s="42">
        <f>J39*100/N41</f>
        <v>1.8181818181818181</v>
      </c>
      <c r="M39" s="42"/>
      <c r="N39" s="42">
        <f>B39+F39+J39</f>
        <v>22</v>
      </c>
      <c r="P39" s="42">
        <f>N39*100/N41</f>
        <v>20</v>
      </c>
    </row>
    <row r="40" spans="1:16" ht="12.75">
      <c r="A40" s="6" t="s">
        <v>36</v>
      </c>
      <c r="B40" s="42">
        <v>1</v>
      </c>
      <c r="C40" s="42"/>
      <c r="D40" s="42">
        <f>B40*100/N41</f>
        <v>0.9090909090909091</v>
      </c>
      <c r="E40" s="42"/>
      <c r="F40" s="42">
        <v>1</v>
      </c>
      <c r="G40" s="42"/>
      <c r="H40" s="42">
        <f>F40*100/N41</f>
        <v>0.9090909090909091</v>
      </c>
      <c r="I40" s="42"/>
      <c r="J40" s="42">
        <v>0</v>
      </c>
      <c r="K40" s="42"/>
      <c r="L40" s="42">
        <f>J40*100/N41</f>
        <v>0</v>
      </c>
      <c r="M40" s="42"/>
      <c r="N40" s="42">
        <f>B40+F40+J40</f>
        <v>2</v>
      </c>
      <c r="P40" s="42">
        <f>N40*100/N41</f>
        <v>1.8181818181818181</v>
      </c>
    </row>
    <row r="41" spans="1:16" s="53" customFormat="1" ht="18" customHeight="1">
      <c r="A41" s="13" t="s">
        <v>156</v>
      </c>
      <c r="B41" s="52">
        <f>SUM(B38:B40)</f>
        <v>92</v>
      </c>
      <c r="C41" s="52"/>
      <c r="D41" s="52">
        <f aca="true" t="shared" si="3" ref="D41:J41">SUM(D38:D40)</f>
        <v>83.63636363636364</v>
      </c>
      <c r="E41" s="52"/>
      <c r="F41" s="52">
        <f t="shared" si="3"/>
        <v>12</v>
      </c>
      <c r="G41" s="52"/>
      <c r="H41" s="52">
        <f t="shared" si="3"/>
        <v>10.909090909090908</v>
      </c>
      <c r="I41" s="52"/>
      <c r="J41" s="52">
        <f t="shared" si="3"/>
        <v>6</v>
      </c>
      <c r="K41" s="52"/>
      <c r="L41" s="52">
        <f>SUM(L38:L40)</f>
        <v>5.454545454545454</v>
      </c>
      <c r="M41" s="52"/>
      <c r="N41" s="42">
        <f>SUM(N38:N40)</f>
        <v>110</v>
      </c>
      <c r="P41" s="52">
        <f>N41*100/N41</f>
        <v>100</v>
      </c>
    </row>
    <row r="42" spans="2:16" s="11" customFormat="1" ht="9.7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P42" s="69"/>
    </row>
    <row r="43" spans="1:16" s="2" customFormat="1" ht="12.75">
      <c r="A43" s="8" t="s">
        <v>33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P43" s="38"/>
    </row>
    <row r="44" spans="1:13" ht="12.75">
      <c r="A44" s="6" t="s">
        <v>153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6" ht="12.75">
      <c r="A45" s="6" t="s">
        <v>34</v>
      </c>
      <c r="B45" s="42">
        <f>B17+B24+B31+B38</f>
        <v>195</v>
      </c>
      <c r="C45" s="42"/>
      <c r="D45" s="42">
        <f>B45*100/N48</f>
        <v>67.01030927835052</v>
      </c>
      <c r="E45" s="42"/>
      <c r="F45" s="42">
        <f>F17+F24+F31+F38</f>
        <v>17</v>
      </c>
      <c r="G45" s="42"/>
      <c r="H45" s="42">
        <f>F45*100/N48</f>
        <v>5.841924398625429</v>
      </c>
      <c r="I45" s="42"/>
      <c r="J45" s="42">
        <f>J17+J24+J31+J38</f>
        <v>11</v>
      </c>
      <c r="K45" s="42"/>
      <c r="L45" s="42">
        <f>J45*100/N48</f>
        <v>3.7800687285223367</v>
      </c>
      <c r="M45" s="42"/>
      <c r="N45" s="42">
        <f>B45+F45+J45</f>
        <v>223</v>
      </c>
      <c r="P45" s="42">
        <f>N45*100/N48</f>
        <v>76.63230240549828</v>
      </c>
    </row>
    <row r="46" spans="1:16" ht="12.75">
      <c r="A46" s="6" t="s">
        <v>35</v>
      </c>
      <c r="B46" s="42">
        <f>B18+B25+B32+B39</f>
        <v>51</v>
      </c>
      <c r="C46" s="42"/>
      <c r="D46" s="42">
        <f>B46*100/N48</f>
        <v>17.52577319587629</v>
      </c>
      <c r="E46" s="42"/>
      <c r="F46" s="42">
        <f>F18+F25+F32+F39</f>
        <v>8</v>
      </c>
      <c r="G46" s="42"/>
      <c r="H46" s="42">
        <f>F46*100/N48</f>
        <v>2.7491408934707904</v>
      </c>
      <c r="I46" s="42"/>
      <c r="J46" s="42">
        <f>J18+J25+J32+J39</f>
        <v>5</v>
      </c>
      <c r="K46" s="42"/>
      <c r="L46" s="42">
        <f>J46*100/N48</f>
        <v>1.7182130584192439</v>
      </c>
      <c r="M46" s="42"/>
      <c r="N46" s="42">
        <f>B46+F46+J46</f>
        <v>64</v>
      </c>
      <c r="P46" s="42">
        <f>N46*100/N48</f>
        <v>21.993127147766323</v>
      </c>
    </row>
    <row r="47" spans="1:16" ht="12.75">
      <c r="A47" s="6" t="s">
        <v>36</v>
      </c>
      <c r="B47" s="42">
        <f>B19+B26+B33+B40</f>
        <v>2</v>
      </c>
      <c r="C47" s="42"/>
      <c r="D47" s="42">
        <f>B47*100/N48</f>
        <v>0.6872852233676976</v>
      </c>
      <c r="E47" s="42"/>
      <c r="F47" s="42">
        <f>F19+F26+F33+F40</f>
        <v>2</v>
      </c>
      <c r="G47" s="42"/>
      <c r="H47" s="42">
        <f>F47*100/N48</f>
        <v>0.6872852233676976</v>
      </c>
      <c r="I47" s="42"/>
      <c r="J47" s="42">
        <f>J19+J26+J33+J40</f>
        <v>0</v>
      </c>
      <c r="K47" s="42"/>
      <c r="L47" s="42">
        <f>J47*100/N48</f>
        <v>0</v>
      </c>
      <c r="M47" s="42"/>
      <c r="N47" s="42">
        <f>B47+F47+J47</f>
        <v>4</v>
      </c>
      <c r="P47" s="42">
        <f>N47*100/N48</f>
        <v>1.3745704467353952</v>
      </c>
    </row>
    <row r="48" spans="1:16" s="53" customFormat="1" ht="18" customHeight="1">
      <c r="A48" s="13" t="s">
        <v>156</v>
      </c>
      <c r="B48" s="42">
        <f>B20+B27+B34+B41</f>
        <v>248</v>
      </c>
      <c r="C48" s="52"/>
      <c r="D48" s="52">
        <f>SUM(D45:D47)</f>
        <v>85.22336769759451</v>
      </c>
      <c r="E48" s="52"/>
      <c r="F48" s="42">
        <f>F20+F27+F34+F41</f>
        <v>27</v>
      </c>
      <c r="G48" s="52"/>
      <c r="H48" s="52">
        <f>SUM(H45:H47)</f>
        <v>9.278350515463917</v>
      </c>
      <c r="I48" s="52"/>
      <c r="J48" s="52">
        <f>J20+J27+J34+J41</f>
        <v>16</v>
      </c>
      <c r="K48" s="52"/>
      <c r="L48" s="52">
        <f>SUM(L45:L47)</f>
        <v>5.498281786941581</v>
      </c>
      <c r="M48" s="52"/>
      <c r="N48" s="52">
        <f>B48+F48+J48</f>
        <v>291</v>
      </c>
      <c r="P48" s="52">
        <f>N48*100/N48</f>
        <v>100</v>
      </c>
    </row>
    <row r="49" spans="1:16" s="11" customFormat="1" ht="9.75">
      <c r="A49" s="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9"/>
      <c r="O49" s="9"/>
      <c r="P49" s="71"/>
    </row>
    <row r="50" spans="2:13" ht="12.7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3" ht="12.7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2:13" ht="12.7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2:13" ht="12.7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2:13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ht="12.7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 ht="12.7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2.75">
      <c r="B57" s="50"/>
      <c r="C57" s="50"/>
      <c r="D57" s="73"/>
      <c r="E57" s="50"/>
      <c r="F57" s="50"/>
      <c r="G57" s="50"/>
      <c r="H57" s="73"/>
      <c r="I57" s="50"/>
      <c r="J57" s="50"/>
      <c r="K57" s="50"/>
      <c r="L57" s="73"/>
      <c r="M57" s="50"/>
    </row>
    <row r="60" spans="4:16" s="53" customFormat="1" ht="12.75">
      <c r="D60" s="72"/>
      <c r="H60" s="72"/>
      <c r="L60" s="72"/>
      <c r="P60" s="72"/>
    </row>
    <row r="61" spans="10:13" ht="12.75">
      <c r="J61" s="27"/>
      <c r="K61" s="27"/>
      <c r="L61" s="44"/>
      <c r="M61" s="27"/>
    </row>
    <row r="62" spans="10:13" ht="12.75">
      <c r="J62" s="27"/>
      <c r="K62" s="27"/>
      <c r="L62" s="44"/>
      <c r="M62" s="27"/>
    </row>
  </sheetData>
  <printOptions/>
  <pageMargins left="0.89" right="0.4330708661417323" top="0.5905511811023623" bottom="0.6299212598425197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workbookViewId="0" topLeftCell="A1">
      <selection activeCell="D40" sqref="D40"/>
    </sheetView>
  </sheetViews>
  <sheetFormatPr defaultColWidth="9.140625" defaultRowHeight="12.75"/>
  <cols>
    <col min="1" max="1" width="30.00390625" style="0" customWidth="1"/>
    <col min="2" max="2" width="13.7109375" style="12" customWidth="1"/>
    <col min="3" max="3" width="4.00390625" style="0" customWidth="1"/>
    <col min="4" max="4" width="4.28125" style="0" customWidth="1"/>
    <col min="5" max="5" width="4.421875" style="0" customWidth="1"/>
    <col min="6" max="6" width="1.421875" style="0" customWidth="1"/>
    <col min="7" max="7" width="3.140625" style="0" customWidth="1"/>
    <col min="8" max="8" width="3.7109375" style="0" customWidth="1"/>
    <col min="9" max="9" width="3.421875" style="0" customWidth="1"/>
    <col min="10" max="10" width="4.140625" style="0" customWidth="1"/>
    <col min="11" max="11" width="3.421875" style="0" customWidth="1"/>
    <col min="12" max="12" width="2.7109375" style="0" customWidth="1"/>
    <col min="13" max="13" width="4.140625" style="0" customWidth="1"/>
    <col min="14" max="14" width="2.8515625" style="0" customWidth="1"/>
    <col min="15" max="15" width="4.57421875" style="0" customWidth="1"/>
    <col min="16" max="16" width="2.57421875" style="0" customWidth="1"/>
    <col min="17" max="17" width="2.7109375" style="0" customWidth="1"/>
    <col min="18" max="18" width="6.28125" style="0" customWidth="1"/>
    <col min="19" max="19" width="5.421875" style="0" customWidth="1"/>
  </cols>
  <sheetData>
    <row r="1" spans="1:13" ht="17.25">
      <c r="A1" s="64"/>
      <c r="B1" s="16"/>
      <c r="C1" s="17"/>
      <c r="D1" s="17"/>
      <c r="M1" s="64" t="s">
        <v>190</v>
      </c>
    </row>
    <row r="3" ht="12.75">
      <c r="J3" s="3"/>
    </row>
    <row r="4" spans="1:2" s="2" customFormat="1" ht="12.75">
      <c r="A4" s="2" t="s">
        <v>214</v>
      </c>
      <c r="B4" s="12"/>
    </row>
    <row r="5" spans="1:2" s="2" customFormat="1" ht="12.75">
      <c r="A5" s="2" t="s">
        <v>227</v>
      </c>
      <c r="B5" s="12"/>
    </row>
    <row r="6" s="2" customFormat="1" ht="12.75">
      <c r="A6" s="2" t="s">
        <v>216</v>
      </c>
    </row>
    <row r="7" spans="1:16" s="58" customFormat="1" ht="6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3" s="6" customFormat="1" ht="9.75">
      <c r="A8" s="6" t="s">
        <v>56</v>
      </c>
      <c r="B8" s="6" t="s">
        <v>55</v>
      </c>
      <c r="C8" s="10" t="s">
        <v>113</v>
      </c>
      <c r="D8" s="10"/>
      <c r="E8" s="10"/>
      <c r="F8" s="10"/>
      <c r="G8" s="10"/>
      <c r="H8" s="10"/>
      <c r="I8" s="10"/>
      <c r="J8" s="10"/>
      <c r="K8" s="10"/>
      <c r="M8" s="6" t="s">
        <v>53</v>
      </c>
    </row>
    <row r="9" spans="1:10" s="6" customFormat="1" ht="9.75">
      <c r="A9" s="6" t="s">
        <v>11</v>
      </c>
      <c r="C9" s="5" t="s">
        <v>50</v>
      </c>
      <c r="D9" s="5"/>
      <c r="E9" s="5"/>
      <c r="F9" s="5"/>
      <c r="G9" s="5"/>
      <c r="H9" s="5" t="s">
        <v>52</v>
      </c>
      <c r="I9" s="5"/>
      <c r="J9" s="5"/>
    </row>
    <row r="10" spans="3:16" s="6" customFormat="1" ht="9.75">
      <c r="C10" s="7" t="s">
        <v>49</v>
      </c>
      <c r="D10" s="7"/>
      <c r="E10" s="7"/>
      <c r="F10" s="7"/>
      <c r="G10" s="5"/>
      <c r="H10" s="7" t="s">
        <v>51</v>
      </c>
      <c r="I10" s="7"/>
      <c r="J10" s="7"/>
      <c r="K10" s="7"/>
      <c r="L10" s="5"/>
      <c r="M10" s="7"/>
      <c r="N10" s="7"/>
      <c r="O10" s="7"/>
      <c r="P10" s="7"/>
    </row>
    <row r="11" spans="1:16" s="6" customFormat="1" ht="9.75">
      <c r="A11" s="7"/>
      <c r="B11" s="7"/>
      <c r="C11" s="7" t="s">
        <v>54</v>
      </c>
      <c r="D11" s="7"/>
      <c r="E11" s="7" t="s">
        <v>3</v>
      </c>
      <c r="F11" s="7"/>
      <c r="G11" s="7"/>
      <c r="H11" s="7" t="s">
        <v>54</v>
      </c>
      <c r="I11" s="7"/>
      <c r="J11" s="7" t="s">
        <v>3</v>
      </c>
      <c r="K11" s="7"/>
      <c r="L11" s="7"/>
      <c r="M11" s="7" t="s">
        <v>54</v>
      </c>
      <c r="N11" s="7"/>
      <c r="O11" s="7" t="s">
        <v>3</v>
      </c>
      <c r="P11" s="7"/>
    </row>
    <row r="12" spans="1:9" s="6" customFormat="1" ht="3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8" customFormat="1" ht="9.75">
      <c r="A13" s="15" t="s">
        <v>13</v>
      </c>
      <c r="C13" s="15"/>
      <c r="D13" s="15"/>
      <c r="E13" s="15"/>
      <c r="F13" s="15"/>
      <c r="G13" s="15"/>
      <c r="H13" s="15"/>
      <c r="I13" s="15"/>
    </row>
    <row r="14" spans="1:15" s="6" customFormat="1" ht="9.75">
      <c r="A14" s="6" t="s">
        <v>41</v>
      </c>
      <c r="B14" s="5" t="s">
        <v>46</v>
      </c>
      <c r="C14" s="32">
        <v>179</v>
      </c>
      <c r="D14" s="32"/>
      <c r="E14" s="32">
        <f>C14*100/C17</f>
        <v>82.48847926267281</v>
      </c>
      <c r="F14" s="32"/>
      <c r="G14" s="32"/>
      <c r="H14" s="32">
        <v>37</v>
      </c>
      <c r="J14" s="32">
        <f>H14*100/H17</f>
        <v>74</v>
      </c>
      <c r="K14" s="32"/>
      <c r="L14" s="32"/>
      <c r="M14" s="32">
        <f>C14+H14</f>
        <v>216</v>
      </c>
      <c r="N14" s="32"/>
      <c r="O14" s="32">
        <f>M14*100/M17</f>
        <v>80.89887640449439</v>
      </c>
    </row>
    <row r="15" spans="1:15" s="6" customFormat="1" ht="9.75">
      <c r="A15" s="6" t="s">
        <v>40</v>
      </c>
      <c r="B15" s="6" t="s">
        <v>47</v>
      </c>
      <c r="C15" s="32">
        <v>29</v>
      </c>
      <c r="D15" s="32"/>
      <c r="E15" s="32">
        <f>C15*100/C17</f>
        <v>13.36405529953917</v>
      </c>
      <c r="F15" s="32"/>
      <c r="G15" s="32"/>
      <c r="H15" s="32">
        <v>9</v>
      </c>
      <c r="J15" s="32">
        <f>H15*100/H17</f>
        <v>18</v>
      </c>
      <c r="K15" s="32"/>
      <c r="L15" s="32"/>
      <c r="M15" s="32">
        <f>C15+H15</f>
        <v>38</v>
      </c>
      <c r="N15" s="32"/>
      <c r="O15" s="32">
        <f>M15*100/M17</f>
        <v>14.232209737827715</v>
      </c>
    </row>
    <row r="16" spans="2:15" s="5" customFormat="1" ht="9.75">
      <c r="B16" s="5" t="s">
        <v>48</v>
      </c>
      <c r="C16" s="41">
        <v>9</v>
      </c>
      <c r="D16" s="41"/>
      <c r="E16" s="41">
        <f>C16*100/C17</f>
        <v>4.147465437788019</v>
      </c>
      <c r="F16" s="41"/>
      <c r="G16" s="41"/>
      <c r="H16" s="41">
        <v>4</v>
      </c>
      <c r="J16" s="41">
        <f>H16*100/H17</f>
        <v>8</v>
      </c>
      <c r="K16" s="41"/>
      <c r="L16" s="41"/>
      <c r="M16" s="41">
        <f>C16+H16</f>
        <v>13</v>
      </c>
      <c r="N16" s="41"/>
      <c r="O16" s="41">
        <f>M16*100/M17</f>
        <v>4.868913857677903</v>
      </c>
    </row>
    <row r="17" spans="2:15" s="5" customFormat="1" ht="9.75">
      <c r="B17" s="5" t="s">
        <v>39</v>
      </c>
      <c r="C17" s="41">
        <f>SUM(C14:C16)</f>
        <v>217</v>
      </c>
      <c r="D17" s="41"/>
      <c r="E17" s="41">
        <f>SUM(E14:E16)</f>
        <v>100</v>
      </c>
      <c r="F17" s="41"/>
      <c r="G17" s="41"/>
      <c r="H17" s="41">
        <f>SUM(H14:H16)</f>
        <v>50</v>
      </c>
      <c r="J17" s="41">
        <f>SUM(J14:J16)</f>
        <v>100</v>
      </c>
      <c r="K17" s="41"/>
      <c r="L17" s="41"/>
      <c r="M17" s="41">
        <f>SUM(M14:M16)</f>
        <v>267</v>
      </c>
      <c r="N17" s="41"/>
      <c r="O17" s="41">
        <f>SUM(O14:O16)</f>
        <v>100</v>
      </c>
    </row>
    <row r="18" spans="3:15" s="6" customFormat="1" ht="7.5" customHeight="1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6" customFormat="1" ht="9.75">
      <c r="A19" s="6" t="s">
        <v>60</v>
      </c>
      <c r="B19" s="5" t="s">
        <v>46</v>
      </c>
      <c r="C19" s="32">
        <v>191</v>
      </c>
      <c r="D19" s="32"/>
      <c r="E19" s="32">
        <f>C19*100/C22</f>
        <v>92.71844660194175</v>
      </c>
      <c r="F19" s="32"/>
      <c r="G19" s="32"/>
      <c r="H19" s="32">
        <v>23</v>
      </c>
      <c r="I19" s="32"/>
      <c r="J19" s="32">
        <f>H19*100/H22</f>
        <v>71.875</v>
      </c>
      <c r="K19" s="32"/>
      <c r="L19" s="32"/>
      <c r="M19" s="32">
        <f>C19+H19</f>
        <v>214</v>
      </c>
      <c r="N19" s="32"/>
      <c r="O19" s="32">
        <f>M19*100/M22</f>
        <v>89.91596638655462</v>
      </c>
    </row>
    <row r="20" spans="1:15" s="6" customFormat="1" ht="9.75">
      <c r="A20" s="6" t="s">
        <v>15</v>
      </c>
      <c r="B20" s="6" t="s">
        <v>47</v>
      </c>
      <c r="C20" s="32">
        <v>12</v>
      </c>
      <c r="D20" s="32"/>
      <c r="E20" s="32">
        <f>C20*100/C22</f>
        <v>5.825242718446602</v>
      </c>
      <c r="F20" s="32"/>
      <c r="G20" s="32"/>
      <c r="H20" s="32">
        <v>8</v>
      </c>
      <c r="I20" s="32"/>
      <c r="J20" s="32">
        <f>H20*100/H22</f>
        <v>25</v>
      </c>
      <c r="K20" s="32"/>
      <c r="L20" s="32"/>
      <c r="M20" s="32">
        <f>C20+H20</f>
        <v>20</v>
      </c>
      <c r="N20" s="32"/>
      <c r="O20" s="32">
        <f>M20*100/M22</f>
        <v>8.403361344537815</v>
      </c>
    </row>
    <row r="21" spans="2:15" s="6" customFormat="1" ht="9.75">
      <c r="B21" s="6" t="s">
        <v>48</v>
      </c>
      <c r="C21" s="32">
        <v>3</v>
      </c>
      <c r="D21" s="32"/>
      <c r="E21" s="32">
        <f>C21*100/C22</f>
        <v>1.4563106796116505</v>
      </c>
      <c r="F21" s="32"/>
      <c r="G21" s="32"/>
      <c r="H21" s="32">
        <v>1</v>
      </c>
      <c r="I21" s="32"/>
      <c r="J21" s="32">
        <f>H21*100/H22</f>
        <v>3.125</v>
      </c>
      <c r="K21" s="32"/>
      <c r="L21" s="32"/>
      <c r="M21" s="32">
        <f>C21+H21</f>
        <v>4</v>
      </c>
      <c r="N21" s="32"/>
      <c r="O21" s="32">
        <f>M21*100/M22</f>
        <v>1.680672268907563</v>
      </c>
    </row>
    <row r="22" spans="1:16" s="6" customFormat="1" ht="9.75">
      <c r="A22" s="21"/>
      <c r="B22" s="21" t="s">
        <v>39</v>
      </c>
      <c r="C22" s="49">
        <f>SUM(C19:C21)</f>
        <v>206</v>
      </c>
      <c r="D22" s="49"/>
      <c r="E22" s="49">
        <f aca="true" t="shared" si="0" ref="E22:O22">SUM(E19:E21)</f>
        <v>100</v>
      </c>
      <c r="F22" s="49"/>
      <c r="G22" s="49"/>
      <c r="H22" s="49">
        <f t="shared" si="0"/>
        <v>32</v>
      </c>
      <c r="I22" s="49"/>
      <c r="J22" s="49">
        <f t="shared" si="0"/>
        <v>100</v>
      </c>
      <c r="K22" s="49"/>
      <c r="L22" s="49"/>
      <c r="M22" s="49">
        <f t="shared" si="0"/>
        <v>238</v>
      </c>
      <c r="N22" s="49"/>
      <c r="O22" s="49">
        <f t="shared" si="0"/>
        <v>99.99999999999999</v>
      </c>
      <c r="P22" s="21"/>
    </row>
    <row r="23" spans="3:15" s="6" customFormat="1" ht="7.5" customHeight="1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8" customFormat="1" ht="9.75">
      <c r="A24" s="15" t="s">
        <v>12</v>
      </c>
      <c r="B24" s="5"/>
      <c r="C24" s="47"/>
      <c r="D24" s="47"/>
      <c r="E24" s="47"/>
      <c r="F24" s="47"/>
      <c r="G24" s="47"/>
      <c r="H24" s="47"/>
      <c r="I24" s="47"/>
      <c r="J24" s="56"/>
      <c r="K24" s="56"/>
      <c r="L24" s="56"/>
      <c r="M24" s="56"/>
      <c r="N24" s="56"/>
      <c r="O24" s="56"/>
    </row>
    <row r="25" spans="1:15" s="6" customFormat="1" ht="9.75">
      <c r="A25" s="6" t="s">
        <v>94</v>
      </c>
      <c r="B25" s="5" t="s">
        <v>46</v>
      </c>
      <c r="C25" s="32">
        <v>179</v>
      </c>
      <c r="D25" s="32"/>
      <c r="E25" s="32">
        <f>C25*100/C28</f>
        <v>85.23809523809524</v>
      </c>
      <c r="F25" s="32"/>
      <c r="G25" s="32"/>
      <c r="H25" s="32">
        <v>31</v>
      </c>
      <c r="I25" s="32"/>
      <c r="J25" s="32">
        <f>H25*100/H28</f>
        <v>81.57894736842105</v>
      </c>
      <c r="K25" s="32"/>
      <c r="L25" s="32"/>
      <c r="M25" s="32">
        <f>C25+H25</f>
        <v>210</v>
      </c>
      <c r="N25" s="32"/>
      <c r="O25" s="32">
        <f>M25*100/M28</f>
        <v>84.6774193548387</v>
      </c>
    </row>
    <row r="26" spans="1:15" s="6" customFormat="1" ht="9.75">
      <c r="A26" s="6" t="s">
        <v>92</v>
      </c>
      <c r="B26" s="6" t="s">
        <v>47</v>
      </c>
      <c r="C26" s="32">
        <v>23</v>
      </c>
      <c r="D26" s="32"/>
      <c r="E26" s="32">
        <f>C26*100/C28</f>
        <v>10.952380952380953</v>
      </c>
      <c r="F26" s="32"/>
      <c r="G26" s="32"/>
      <c r="H26" s="32">
        <v>5</v>
      </c>
      <c r="I26" s="32"/>
      <c r="J26" s="32">
        <f>H26*100/H28</f>
        <v>13.157894736842104</v>
      </c>
      <c r="K26" s="32"/>
      <c r="L26" s="32"/>
      <c r="M26" s="32">
        <f>C26+H26</f>
        <v>28</v>
      </c>
      <c r="N26" s="32"/>
      <c r="O26" s="32">
        <f>M26*100/M28</f>
        <v>11.290322580645162</v>
      </c>
    </row>
    <row r="27" spans="1:15" s="6" customFormat="1" ht="9.75">
      <c r="A27" s="6" t="s">
        <v>93</v>
      </c>
      <c r="B27" s="6" t="s">
        <v>48</v>
      </c>
      <c r="C27" s="32">
        <v>8</v>
      </c>
      <c r="D27" s="32"/>
      <c r="E27" s="32">
        <f>C27*100/C28</f>
        <v>3.8095238095238093</v>
      </c>
      <c r="F27" s="32"/>
      <c r="G27" s="32"/>
      <c r="H27" s="32">
        <v>2</v>
      </c>
      <c r="I27" s="32"/>
      <c r="J27" s="32">
        <f>H27*100/H28</f>
        <v>5.2631578947368425</v>
      </c>
      <c r="K27" s="32"/>
      <c r="L27" s="32"/>
      <c r="M27" s="32">
        <f>C27+H27</f>
        <v>10</v>
      </c>
      <c r="N27" s="32"/>
      <c r="O27" s="32">
        <f>M27*100/M28</f>
        <v>4.032258064516129</v>
      </c>
    </row>
    <row r="28" spans="1:16" s="6" customFormat="1" ht="9.75">
      <c r="A28" s="21"/>
      <c r="B28" s="21" t="s">
        <v>39</v>
      </c>
      <c r="C28" s="49">
        <f>SUM(C25:C27)</f>
        <v>210</v>
      </c>
      <c r="D28" s="49"/>
      <c r="E28" s="49">
        <f aca="true" t="shared" si="1" ref="E28:O28">SUM(E25:E27)</f>
        <v>100</v>
      </c>
      <c r="F28" s="49"/>
      <c r="G28" s="49"/>
      <c r="H28" s="49">
        <f t="shared" si="1"/>
        <v>38</v>
      </c>
      <c r="I28" s="49"/>
      <c r="J28" s="49">
        <f t="shared" si="1"/>
        <v>100</v>
      </c>
      <c r="K28" s="49"/>
      <c r="L28" s="49"/>
      <c r="M28" s="49">
        <f t="shared" si="1"/>
        <v>248</v>
      </c>
      <c r="N28" s="49"/>
      <c r="O28" s="49">
        <f t="shared" si="1"/>
        <v>100</v>
      </c>
      <c r="P28" s="21"/>
    </row>
    <row r="29" spans="3:15" s="6" customFormat="1" ht="7.5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8" customFormat="1" ht="9.75">
      <c r="A30" s="15" t="s">
        <v>14</v>
      </c>
      <c r="B30" s="5"/>
      <c r="C30" s="47"/>
      <c r="D30" s="47"/>
      <c r="E30" s="47"/>
      <c r="F30" s="47"/>
      <c r="G30" s="47"/>
      <c r="H30" s="47"/>
      <c r="I30" s="47"/>
      <c r="J30" s="56"/>
      <c r="K30" s="56"/>
      <c r="L30" s="56"/>
      <c r="M30" s="56"/>
      <c r="N30" s="56"/>
      <c r="O30" s="56"/>
    </row>
    <row r="31" spans="1:15" s="6" customFormat="1" ht="9.75">
      <c r="A31" s="6" t="s">
        <v>95</v>
      </c>
      <c r="B31" s="5" t="s">
        <v>46</v>
      </c>
      <c r="C31" s="32">
        <v>189</v>
      </c>
      <c r="D31" s="32"/>
      <c r="E31" s="32">
        <f>C31*100/C34</f>
        <v>88.73239436619718</v>
      </c>
      <c r="F31" s="32"/>
      <c r="G31" s="32"/>
      <c r="H31" s="32">
        <v>51</v>
      </c>
      <c r="I31" s="32"/>
      <c r="J31" s="32">
        <f>H31*100/H34</f>
        <v>85</v>
      </c>
      <c r="K31" s="32"/>
      <c r="L31" s="32"/>
      <c r="M31" s="32">
        <f>C31+H31</f>
        <v>240</v>
      </c>
      <c r="N31" s="32"/>
      <c r="O31" s="32">
        <f>M31*100/M34</f>
        <v>87.91208791208791</v>
      </c>
    </row>
    <row r="32" spans="1:15" s="6" customFormat="1" ht="9.75">
      <c r="A32" s="6" t="s">
        <v>65</v>
      </c>
      <c r="B32" s="6" t="s">
        <v>47</v>
      </c>
      <c r="C32" s="32">
        <v>21</v>
      </c>
      <c r="D32" s="32"/>
      <c r="E32" s="32">
        <f>C32*100/C34</f>
        <v>9.859154929577464</v>
      </c>
      <c r="F32" s="32"/>
      <c r="G32" s="32"/>
      <c r="H32" s="32">
        <v>7</v>
      </c>
      <c r="I32" s="32"/>
      <c r="J32" s="32">
        <f>H32*100/H34</f>
        <v>11.666666666666666</v>
      </c>
      <c r="K32" s="32"/>
      <c r="L32" s="32"/>
      <c r="M32" s="32">
        <f>C32+H32</f>
        <v>28</v>
      </c>
      <c r="N32" s="32"/>
      <c r="O32" s="32">
        <f>M32*100/M34</f>
        <v>10.256410256410257</v>
      </c>
    </row>
    <row r="33" spans="1:15" s="6" customFormat="1" ht="9.75">
      <c r="A33" s="6" t="s">
        <v>66</v>
      </c>
      <c r="B33" s="6" t="s">
        <v>48</v>
      </c>
      <c r="C33" s="32">
        <v>3</v>
      </c>
      <c r="D33" s="32"/>
      <c r="E33" s="32">
        <f>C33*100/C34</f>
        <v>1.408450704225352</v>
      </c>
      <c r="F33" s="32"/>
      <c r="G33" s="32"/>
      <c r="H33" s="32">
        <v>2</v>
      </c>
      <c r="I33" s="32"/>
      <c r="J33" s="32">
        <f>H33*100/H34</f>
        <v>3.3333333333333335</v>
      </c>
      <c r="K33" s="32"/>
      <c r="L33" s="32"/>
      <c r="M33" s="32">
        <f>C33+H33</f>
        <v>5</v>
      </c>
      <c r="N33" s="32"/>
      <c r="O33" s="32">
        <f>M33*100/M34</f>
        <v>1.8315018315018314</v>
      </c>
    </row>
    <row r="34" spans="2:15" s="6" customFormat="1" ht="9.75">
      <c r="B34" s="6" t="s">
        <v>39</v>
      </c>
      <c r="C34" s="32">
        <f>SUM(C31:C33)</f>
        <v>213</v>
      </c>
      <c r="D34" s="32"/>
      <c r="E34" s="32">
        <f aca="true" t="shared" si="2" ref="E34:O34">SUM(E31:E33)</f>
        <v>100</v>
      </c>
      <c r="F34" s="32"/>
      <c r="G34" s="32"/>
      <c r="H34" s="32">
        <f t="shared" si="2"/>
        <v>60</v>
      </c>
      <c r="I34" s="32"/>
      <c r="J34" s="32">
        <f t="shared" si="2"/>
        <v>100</v>
      </c>
      <c r="K34" s="32"/>
      <c r="L34" s="32"/>
      <c r="M34" s="32">
        <f t="shared" si="2"/>
        <v>273</v>
      </c>
      <c r="N34" s="32"/>
      <c r="O34" s="32">
        <f t="shared" si="2"/>
        <v>100</v>
      </c>
    </row>
    <row r="35" spans="3:15" s="6" customFormat="1" ht="7.5" customHeight="1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6" customFormat="1" ht="9.75">
      <c r="A36" s="6" t="s">
        <v>243</v>
      </c>
      <c r="B36" s="5" t="s">
        <v>46</v>
      </c>
      <c r="C36" s="32">
        <v>147</v>
      </c>
      <c r="D36" s="32"/>
      <c r="E36" s="32">
        <f>C36*100/C39</f>
        <v>75</v>
      </c>
      <c r="F36" s="32"/>
      <c r="G36" s="32"/>
      <c r="H36" s="32">
        <v>44</v>
      </c>
      <c r="I36" s="32"/>
      <c r="J36" s="32">
        <f>H36*100/H39</f>
        <v>74.57627118644068</v>
      </c>
      <c r="K36" s="32"/>
      <c r="L36" s="32"/>
      <c r="M36" s="32">
        <f>C36+H36</f>
        <v>191</v>
      </c>
      <c r="N36" s="32"/>
      <c r="O36" s="32">
        <f>M36*100/M39</f>
        <v>74.90196078431373</v>
      </c>
    </row>
    <row r="37" spans="1:15" s="6" customFormat="1" ht="9.75">
      <c r="A37" s="6" t="s">
        <v>96</v>
      </c>
      <c r="B37" s="6" t="s">
        <v>47</v>
      </c>
      <c r="C37" s="32">
        <v>37</v>
      </c>
      <c r="D37" s="32"/>
      <c r="E37" s="32">
        <f>C37*100/C39</f>
        <v>18.877551020408163</v>
      </c>
      <c r="F37" s="32"/>
      <c r="G37" s="32"/>
      <c r="H37" s="32">
        <v>10</v>
      </c>
      <c r="I37" s="32"/>
      <c r="J37" s="32">
        <f>H37*100/H39</f>
        <v>16.949152542372882</v>
      </c>
      <c r="K37" s="32"/>
      <c r="L37" s="32"/>
      <c r="M37" s="32">
        <f>C37+H37</f>
        <v>47</v>
      </c>
      <c r="N37" s="32"/>
      <c r="O37" s="32">
        <f>M37*100/M39</f>
        <v>18.431372549019606</v>
      </c>
    </row>
    <row r="38" spans="1:15" s="6" customFormat="1" ht="9.75">
      <c r="A38" s="6" t="s">
        <v>97</v>
      </c>
      <c r="B38" s="6" t="s">
        <v>48</v>
      </c>
      <c r="C38" s="32">
        <v>12</v>
      </c>
      <c r="D38" s="32"/>
      <c r="E38" s="32">
        <f>C38*100/C39</f>
        <v>6.122448979591836</v>
      </c>
      <c r="F38" s="32"/>
      <c r="G38" s="32"/>
      <c r="H38" s="32">
        <v>5</v>
      </c>
      <c r="I38" s="32"/>
      <c r="J38" s="32">
        <f>H38*100/H39</f>
        <v>8.474576271186441</v>
      </c>
      <c r="K38" s="32"/>
      <c r="L38" s="32"/>
      <c r="M38" s="32">
        <f>C38+H38</f>
        <v>17</v>
      </c>
      <c r="N38" s="32"/>
      <c r="O38" s="32">
        <f>M38*100/M39</f>
        <v>6.666666666666667</v>
      </c>
    </row>
    <row r="39" spans="1:15" s="6" customFormat="1" ht="9.75">
      <c r="A39" s="6" t="s">
        <v>70</v>
      </c>
      <c r="B39" s="6" t="s">
        <v>39</v>
      </c>
      <c r="C39" s="32">
        <f>SUM(C36:C38)</f>
        <v>196</v>
      </c>
      <c r="D39" s="32"/>
      <c r="E39" s="32">
        <f aca="true" t="shared" si="3" ref="E39:O39">SUM(E36:E38)</f>
        <v>100</v>
      </c>
      <c r="F39" s="32"/>
      <c r="G39" s="32"/>
      <c r="H39" s="32">
        <f t="shared" si="3"/>
        <v>59</v>
      </c>
      <c r="I39" s="32"/>
      <c r="J39" s="32">
        <f t="shared" si="3"/>
        <v>100</v>
      </c>
      <c r="K39" s="32"/>
      <c r="L39" s="32"/>
      <c r="M39" s="32">
        <f t="shared" si="3"/>
        <v>255</v>
      </c>
      <c r="N39" s="32"/>
      <c r="O39" s="32">
        <f t="shared" si="3"/>
        <v>100.00000000000001</v>
      </c>
    </row>
    <row r="40" spans="3:15" s="6" customFormat="1" ht="7.5" customHeight="1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6" customFormat="1" ht="9.75">
      <c r="A41" s="6" t="s">
        <v>244</v>
      </c>
      <c r="B41" s="5" t="s">
        <v>46</v>
      </c>
      <c r="C41" s="32">
        <v>45</v>
      </c>
      <c r="D41" s="32"/>
      <c r="E41" s="32">
        <f>C41*100/C44</f>
        <v>88.23529411764706</v>
      </c>
      <c r="F41" s="32"/>
      <c r="G41" s="32"/>
      <c r="H41" s="32">
        <v>12</v>
      </c>
      <c r="I41" s="32"/>
      <c r="J41" s="32">
        <f>H41*100/H44</f>
        <v>92.3076923076923</v>
      </c>
      <c r="K41" s="32"/>
      <c r="L41" s="32"/>
      <c r="M41" s="32">
        <f>C41+H41</f>
        <v>57</v>
      </c>
      <c r="N41" s="32"/>
      <c r="O41" s="32">
        <f>M41*100/M44</f>
        <v>89.0625</v>
      </c>
    </row>
    <row r="42" spans="1:15" s="6" customFormat="1" ht="9.75">
      <c r="A42" s="6" t="s">
        <v>103</v>
      </c>
      <c r="B42" s="6" t="s">
        <v>47</v>
      </c>
      <c r="C42" s="32">
        <v>2</v>
      </c>
      <c r="D42" s="32"/>
      <c r="E42" s="32">
        <f>C42*100/C44</f>
        <v>3.9215686274509802</v>
      </c>
      <c r="F42" s="32"/>
      <c r="G42" s="32"/>
      <c r="H42" s="32">
        <v>1</v>
      </c>
      <c r="I42" s="32"/>
      <c r="J42" s="32">
        <f>H42*100/H44</f>
        <v>7.6923076923076925</v>
      </c>
      <c r="K42" s="32"/>
      <c r="L42" s="32"/>
      <c r="M42" s="32">
        <f>C42+H42</f>
        <v>3</v>
      </c>
      <c r="N42" s="32"/>
      <c r="O42" s="32">
        <f>M42*100/M44</f>
        <v>4.6875</v>
      </c>
    </row>
    <row r="43" spans="1:15" s="6" customFormat="1" ht="9.75">
      <c r="A43" s="6" t="s">
        <v>166</v>
      </c>
      <c r="B43" s="6" t="s">
        <v>48</v>
      </c>
      <c r="C43" s="32">
        <v>4</v>
      </c>
      <c r="D43" s="32"/>
      <c r="E43" s="32">
        <f>C43*100/C44</f>
        <v>7.8431372549019605</v>
      </c>
      <c r="F43" s="32"/>
      <c r="G43" s="32"/>
      <c r="H43" s="32">
        <v>0</v>
      </c>
      <c r="I43" s="32"/>
      <c r="J43" s="32">
        <f>H43*100/H44</f>
        <v>0</v>
      </c>
      <c r="K43" s="32"/>
      <c r="L43" s="32"/>
      <c r="M43" s="32">
        <f>C43+H43</f>
        <v>4</v>
      </c>
      <c r="N43" s="32"/>
      <c r="O43" s="32">
        <f>M43*100/M44</f>
        <v>6.25</v>
      </c>
    </row>
    <row r="44" spans="1:15" s="6" customFormat="1" ht="9.75">
      <c r="A44" s="13" t="s">
        <v>165</v>
      </c>
      <c r="B44" s="6" t="s">
        <v>39</v>
      </c>
      <c r="C44" s="32">
        <f>SUM(C41:C43)</f>
        <v>51</v>
      </c>
      <c r="D44" s="32"/>
      <c r="E44" s="32">
        <f aca="true" t="shared" si="4" ref="E44:O44">SUM(E41:E43)</f>
        <v>100</v>
      </c>
      <c r="F44" s="32"/>
      <c r="G44" s="32"/>
      <c r="H44" s="32">
        <f t="shared" si="4"/>
        <v>13</v>
      </c>
      <c r="I44" s="32"/>
      <c r="J44" s="32">
        <f t="shared" si="4"/>
        <v>100</v>
      </c>
      <c r="K44" s="32"/>
      <c r="L44" s="32"/>
      <c r="M44" s="32">
        <f t="shared" si="4"/>
        <v>64</v>
      </c>
      <c r="N44" s="32"/>
      <c r="O44" s="32">
        <f t="shared" si="4"/>
        <v>100</v>
      </c>
    </row>
    <row r="45" spans="3:15" s="6" customFormat="1" ht="7.5" customHeight="1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s="6" customFormat="1" ht="9.75">
      <c r="A46" s="6" t="s">
        <v>245</v>
      </c>
      <c r="B46" s="5" t="s">
        <v>46</v>
      </c>
      <c r="C46" s="32">
        <v>170</v>
      </c>
      <c r="D46" s="32"/>
      <c r="E46" s="32">
        <f>C46*100/C49</f>
        <v>83.74384236453201</v>
      </c>
      <c r="F46" s="32"/>
      <c r="G46" s="32"/>
      <c r="H46" s="32">
        <v>48</v>
      </c>
      <c r="I46" s="32"/>
      <c r="J46" s="32">
        <f>H46*100/H49</f>
        <v>81.35593220338983</v>
      </c>
      <c r="K46" s="32"/>
      <c r="L46" s="32"/>
      <c r="M46" s="32">
        <f>C46+H46</f>
        <v>218</v>
      </c>
      <c r="N46" s="32"/>
      <c r="O46" s="32">
        <f>M46*100/M49</f>
        <v>83.20610687022901</v>
      </c>
    </row>
    <row r="47" spans="1:15" s="6" customFormat="1" ht="9.75">
      <c r="A47" s="6" t="s">
        <v>76</v>
      </c>
      <c r="B47" s="6" t="s">
        <v>47</v>
      </c>
      <c r="C47" s="32">
        <v>22</v>
      </c>
      <c r="D47" s="32"/>
      <c r="E47" s="32">
        <f>C47*100/C49</f>
        <v>10.83743842364532</v>
      </c>
      <c r="F47" s="32"/>
      <c r="G47" s="32"/>
      <c r="H47" s="32">
        <v>9</v>
      </c>
      <c r="I47" s="32"/>
      <c r="J47" s="32">
        <f>H47*100/H49</f>
        <v>15.254237288135593</v>
      </c>
      <c r="K47" s="32"/>
      <c r="L47" s="32"/>
      <c r="M47" s="32">
        <f>C47+H47</f>
        <v>31</v>
      </c>
      <c r="N47" s="32"/>
      <c r="O47" s="32">
        <f>M47*100/M49</f>
        <v>11.83206106870229</v>
      </c>
    </row>
    <row r="48" spans="1:15" s="6" customFormat="1" ht="9.75">
      <c r="A48" s="6" t="s">
        <v>99</v>
      </c>
      <c r="B48" s="6" t="s">
        <v>48</v>
      </c>
      <c r="C48" s="32">
        <v>11</v>
      </c>
      <c r="D48" s="32"/>
      <c r="E48" s="32">
        <f>C48*100/C49</f>
        <v>5.41871921182266</v>
      </c>
      <c r="F48" s="32"/>
      <c r="G48" s="32"/>
      <c r="H48" s="32">
        <v>2</v>
      </c>
      <c r="I48" s="32"/>
      <c r="J48" s="32">
        <f>H48*100/H49</f>
        <v>3.389830508474576</v>
      </c>
      <c r="K48" s="32"/>
      <c r="L48" s="32"/>
      <c r="M48" s="32">
        <f>C48+H48</f>
        <v>13</v>
      </c>
      <c r="N48" s="32"/>
      <c r="O48" s="32">
        <f>M48*100/M49</f>
        <v>4.961832061068702</v>
      </c>
    </row>
    <row r="49" spans="1:15" s="6" customFormat="1" ht="9.75">
      <c r="A49" s="6" t="s">
        <v>79</v>
      </c>
      <c r="B49" s="6" t="s">
        <v>39</v>
      </c>
      <c r="C49" s="32">
        <f>SUM(C46:C48)</f>
        <v>203</v>
      </c>
      <c r="D49" s="32"/>
      <c r="E49" s="32">
        <f aca="true" t="shared" si="5" ref="E49:O49">SUM(E46:E48)</f>
        <v>100</v>
      </c>
      <c r="F49" s="32"/>
      <c r="G49" s="32"/>
      <c r="H49" s="32">
        <f t="shared" si="5"/>
        <v>59</v>
      </c>
      <c r="I49" s="32"/>
      <c r="J49" s="32">
        <f t="shared" si="5"/>
        <v>100</v>
      </c>
      <c r="K49" s="32"/>
      <c r="L49" s="32"/>
      <c r="M49" s="32">
        <f t="shared" si="5"/>
        <v>262</v>
      </c>
      <c r="N49" s="32"/>
      <c r="O49" s="32">
        <f t="shared" si="5"/>
        <v>100</v>
      </c>
    </row>
    <row r="50" spans="1:15" s="6" customFormat="1" ht="9.75">
      <c r="A50" s="5" t="s">
        <v>78</v>
      </c>
      <c r="B50" s="5"/>
      <c r="C50" s="41"/>
      <c r="D50" s="4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3:15" s="6" customFormat="1" ht="7.5" customHeight="1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6" customFormat="1" ht="9.75">
      <c r="A52" s="6" t="s">
        <v>101</v>
      </c>
      <c r="B52" s="5" t="s">
        <v>46</v>
      </c>
      <c r="C52" s="32">
        <v>91</v>
      </c>
      <c r="D52" s="32"/>
      <c r="E52" s="32">
        <f>C52*100/C55</f>
        <v>63.19444444444444</v>
      </c>
      <c r="F52" s="32"/>
      <c r="G52" s="32"/>
      <c r="H52" s="32">
        <v>35</v>
      </c>
      <c r="I52" s="32"/>
      <c r="J52" s="32">
        <f>H52*100/H55</f>
        <v>68.62745098039215</v>
      </c>
      <c r="K52" s="32"/>
      <c r="L52" s="32"/>
      <c r="M52" s="32">
        <f>C52+H52</f>
        <v>126</v>
      </c>
      <c r="N52" s="32"/>
      <c r="O52" s="32">
        <f>M52*100/M55</f>
        <v>64.61538461538461</v>
      </c>
    </row>
    <row r="53" spans="1:15" s="6" customFormat="1" ht="9.75">
      <c r="A53" s="6" t="s">
        <v>100</v>
      </c>
      <c r="B53" s="6" t="s">
        <v>47</v>
      </c>
      <c r="C53" s="32">
        <v>45</v>
      </c>
      <c r="D53" s="32"/>
      <c r="E53" s="32">
        <f>C53*100/C55</f>
        <v>31.25</v>
      </c>
      <c r="F53" s="32"/>
      <c r="G53" s="32"/>
      <c r="H53" s="32">
        <v>12</v>
      </c>
      <c r="I53" s="32"/>
      <c r="J53" s="32">
        <f>H53*100/H55</f>
        <v>23.529411764705884</v>
      </c>
      <c r="K53" s="32"/>
      <c r="L53" s="32"/>
      <c r="M53" s="32">
        <f>C53+H53</f>
        <v>57</v>
      </c>
      <c r="N53" s="32"/>
      <c r="O53" s="32">
        <f>M53*100/M55</f>
        <v>29.23076923076923</v>
      </c>
    </row>
    <row r="54" spans="1:15" s="6" customFormat="1" ht="9.75">
      <c r="A54" s="6" t="s">
        <v>81</v>
      </c>
      <c r="B54" s="6" t="s">
        <v>48</v>
      </c>
      <c r="C54" s="32">
        <v>8</v>
      </c>
      <c r="D54" s="32"/>
      <c r="E54" s="32">
        <f>C54*100/C55</f>
        <v>5.555555555555555</v>
      </c>
      <c r="F54" s="32"/>
      <c r="G54" s="32"/>
      <c r="H54" s="32">
        <v>4</v>
      </c>
      <c r="I54" s="32"/>
      <c r="J54" s="32">
        <f>H54*100/H55</f>
        <v>7.8431372549019605</v>
      </c>
      <c r="K54" s="32"/>
      <c r="L54" s="32"/>
      <c r="M54" s="32">
        <f>C54+H54</f>
        <v>12</v>
      </c>
      <c r="N54" s="32"/>
      <c r="O54" s="32">
        <f>M54*100/M55</f>
        <v>6.153846153846154</v>
      </c>
    </row>
    <row r="55" spans="1:15" s="6" customFormat="1" ht="9.75">
      <c r="A55" s="5"/>
      <c r="B55" s="5" t="s">
        <v>39</v>
      </c>
      <c r="C55" s="41">
        <f>SUM(C52:C54)</f>
        <v>144</v>
      </c>
      <c r="D55" s="41"/>
      <c r="E55" s="41">
        <f aca="true" t="shared" si="6" ref="E55:O55">SUM(E52:E54)</f>
        <v>100</v>
      </c>
      <c r="F55" s="41"/>
      <c r="G55" s="41"/>
      <c r="H55" s="41">
        <f t="shared" si="6"/>
        <v>51</v>
      </c>
      <c r="I55" s="41"/>
      <c r="J55" s="41">
        <f t="shared" si="6"/>
        <v>100</v>
      </c>
      <c r="K55" s="41"/>
      <c r="L55" s="41"/>
      <c r="M55" s="41">
        <f t="shared" si="6"/>
        <v>195</v>
      </c>
      <c r="N55" s="41"/>
      <c r="O55" s="41">
        <f t="shared" si="6"/>
        <v>100</v>
      </c>
    </row>
    <row r="56" spans="3:15" s="6" customFormat="1" ht="7.5" customHeight="1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6" customFormat="1" ht="9.75">
      <c r="A57" s="6" t="s">
        <v>246</v>
      </c>
      <c r="B57" s="5" t="s">
        <v>46</v>
      </c>
      <c r="C57" s="32">
        <v>113</v>
      </c>
      <c r="D57" s="32"/>
      <c r="E57" s="32">
        <f>C57*100/C60</f>
        <v>64.94252873563218</v>
      </c>
      <c r="F57" s="32"/>
      <c r="G57" s="32"/>
      <c r="H57" s="32">
        <v>35</v>
      </c>
      <c r="I57" s="32"/>
      <c r="J57" s="32">
        <f>H57*100/H60</f>
        <v>66.0377358490566</v>
      </c>
      <c r="K57" s="32"/>
      <c r="L57" s="32"/>
      <c r="M57" s="32">
        <f>C57+H57</f>
        <v>148</v>
      </c>
      <c r="N57" s="32"/>
      <c r="O57" s="32">
        <f>M57*100/M60</f>
        <v>65.19823788546256</v>
      </c>
    </row>
    <row r="58" spans="1:15" s="6" customFormat="1" ht="9.75">
      <c r="A58" s="6" t="s">
        <v>84</v>
      </c>
      <c r="B58" s="6" t="s">
        <v>47</v>
      </c>
      <c r="C58" s="32">
        <v>46</v>
      </c>
      <c r="D58" s="32"/>
      <c r="E58" s="32">
        <f>C58*100/C60</f>
        <v>26.436781609195403</v>
      </c>
      <c r="F58" s="32"/>
      <c r="G58" s="32"/>
      <c r="H58" s="32">
        <v>14</v>
      </c>
      <c r="I58" s="32"/>
      <c r="J58" s="32">
        <f>H58*100/H60</f>
        <v>26.41509433962264</v>
      </c>
      <c r="K58" s="32"/>
      <c r="L58" s="32"/>
      <c r="M58" s="32">
        <f>C58+H58</f>
        <v>60</v>
      </c>
      <c r="N58" s="32"/>
      <c r="O58" s="32">
        <f>M58*100/M60</f>
        <v>26.431718061674008</v>
      </c>
    </row>
    <row r="59" spans="1:15" s="6" customFormat="1" ht="9.75">
      <c r="A59" s="6" t="s">
        <v>83</v>
      </c>
      <c r="B59" s="6" t="s">
        <v>48</v>
      </c>
      <c r="C59" s="32">
        <v>15</v>
      </c>
      <c r="D59" s="32"/>
      <c r="E59" s="32">
        <f>C59*100/C60</f>
        <v>8.620689655172415</v>
      </c>
      <c r="F59" s="32"/>
      <c r="G59" s="32"/>
      <c r="H59" s="32">
        <v>4</v>
      </c>
      <c r="I59" s="32"/>
      <c r="J59" s="32">
        <f>H59*100/H60</f>
        <v>7.547169811320755</v>
      </c>
      <c r="K59" s="32"/>
      <c r="L59" s="32"/>
      <c r="M59" s="32">
        <f>C59+H59</f>
        <v>19</v>
      </c>
      <c r="N59" s="32"/>
      <c r="O59" s="32">
        <f>M59*100/M60</f>
        <v>8.370044052863436</v>
      </c>
    </row>
    <row r="60" spans="1:16" s="6" customFormat="1" ht="9.75">
      <c r="A60" s="21"/>
      <c r="B60" s="21" t="s">
        <v>39</v>
      </c>
      <c r="C60" s="49">
        <f>SUM(C57:C59)</f>
        <v>174</v>
      </c>
      <c r="D60" s="49"/>
      <c r="E60" s="49">
        <f aca="true" t="shared" si="7" ref="E60:O60">SUM(E57:E59)</f>
        <v>100</v>
      </c>
      <c r="F60" s="49"/>
      <c r="G60" s="49"/>
      <c r="H60" s="49">
        <f t="shared" si="7"/>
        <v>53</v>
      </c>
      <c r="I60" s="49"/>
      <c r="J60" s="49">
        <f t="shared" si="7"/>
        <v>100</v>
      </c>
      <c r="K60" s="49"/>
      <c r="L60" s="49"/>
      <c r="M60" s="49">
        <f t="shared" si="7"/>
        <v>227</v>
      </c>
      <c r="N60" s="49"/>
      <c r="O60" s="49">
        <f t="shared" si="7"/>
        <v>100</v>
      </c>
      <c r="P60" s="21"/>
    </row>
    <row r="61" spans="3:15" s="6" customFormat="1" ht="7.5" customHeight="1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8" customFormat="1" ht="9.75">
      <c r="A62" s="15" t="s">
        <v>189</v>
      </c>
      <c r="B62" s="5"/>
      <c r="C62" s="47"/>
      <c r="D62" s="47"/>
      <c r="E62" s="47"/>
      <c r="F62" s="47"/>
      <c r="G62" s="47"/>
      <c r="H62" s="47"/>
      <c r="I62" s="47"/>
      <c r="J62" s="56"/>
      <c r="K62" s="56"/>
      <c r="L62" s="56"/>
      <c r="M62" s="56"/>
      <c r="N62" s="56"/>
      <c r="O62" s="56"/>
    </row>
    <row r="63" spans="1:15" s="6" customFormat="1" ht="9.75">
      <c r="A63" s="6" t="s">
        <v>247</v>
      </c>
      <c r="B63" s="5" t="s">
        <v>46</v>
      </c>
      <c r="C63" s="32">
        <v>140</v>
      </c>
      <c r="D63" s="32"/>
      <c r="E63" s="32">
        <f>C63*100/C66</f>
        <v>75.26881720430107</v>
      </c>
      <c r="F63" s="32"/>
      <c r="G63" s="32"/>
      <c r="H63" s="32">
        <v>45</v>
      </c>
      <c r="I63" s="32"/>
      <c r="J63" s="32">
        <f>H63*100/H66</f>
        <v>77.58620689655173</v>
      </c>
      <c r="K63" s="32"/>
      <c r="L63" s="32"/>
      <c r="M63" s="32">
        <f>C63+H63</f>
        <v>185</v>
      </c>
      <c r="N63" s="32"/>
      <c r="O63" s="32">
        <f>M63*100/M66</f>
        <v>75.81967213114754</v>
      </c>
    </row>
    <row r="64" spans="1:15" s="6" customFormat="1" ht="9.75">
      <c r="A64" s="6" t="s">
        <v>102</v>
      </c>
      <c r="B64" s="6" t="s">
        <v>47</v>
      </c>
      <c r="C64" s="32">
        <v>30</v>
      </c>
      <c r="D64" s="32"/>
      <c r="E64" s="32">
        <f>C64*100/C66</f>
        <v>16.129032258064516</v>
      </c>
      <c r="F64" s="32"/>
      <c r="G64" s="32"/>
      <c r="H64" s="32">
        <v>7</v>
      </c>
      <c r="I64" s="32"/>
      <c r="J64" s="32">
        <f>H64*100/H66</f>
        <v>12.068965517241379</v>
      </c>
      <c r="K64" s="32"/>
      <c r="L64" s="32"/>
      <c r="M64" s="32">
        <f>C64+H64</f>
        <v>37</v>
      </c>
      <c r="N64" s="32"/>
      <c r="O64" s="32">
        <f>M64*100/M66</f>
        <v>15.163934426229508</v>
      </c>
    </row>
    <row r="65" spans="1:15" s="6" customFormat="1" ht="9.75">
      <c r="A65" s="6" t="s">
        <v>87</v>
      </c>
      <c r="B65" s="6" t="s">
        <v>48</v>
      </c>
      <c r="C65" s="32">
        <v>16</v>
      </c>
      <c r="D65" s="32"/>
      <c r="E65" s="32">
        <f>C65*100/C66</f>
        <v>8.602150537634408</v>
      </c>
      <c r="F65" s="32"/>
      <c r="G65" s="32"/>
      <c r="H65" s="32">
        <v>6</v>
      </c>
      <c r="I65" s="32"/>
      <c r="J65" s="32">
        <f>H65*100/H66</f>
        <v>10.344827586206897</v>
      </c>
      <c r="K65" s="32"/>
      <c r="L65" s="32"/>
      <c r="M65" s="32">
        <f>C65+H65</f>
        <v>22</v>
      </c>
      <c r="N65" s="32"/>
      <c r="O65" s="32">
        <f>M65*100/M66</f>
        <v>9.01639344262295</v>
      </c>
    </row>
    <row r="66" spans="1:16" s="6" customFormat="1" ht="9.75">
      <c r="A66" s="21"/>
      <c r="B66" s="21" t="s">
        <v>39</v>
      </c>
      <c r="C66" s="49">
        <f>SUM(C63:C65)</f>
        <v>186</v>
      </c>
      <c r="D66" s="49"/>
      <c r="E66" s="49">
        <f aca="true" t="shared" si="8" ref="E66:O66">SUM(E63:E65)</f>
        <v>100</v>
      </c>
      <c r="F66" s="49"/>
      <c r="G66" s="49"/>
      <c r="H66" s="49">
        <f t="shared" si="8"/>
        <v>58</v>
      </c>
      <c r="I66" s="49"/>
      <c r="J66" s="49">
        <f t="shared" si="8"/>
        <v>100</v>
      </c>
      <c r="K66" s="49"/>
      <c r="L66" s="49"/>
      <c r="M66" s="49">
        <f t="shared" si="8"/>
        <v>244</v>
      </c>
      <c r="N66" s="49"/>
      <c r="O66" s="49">
        <f t="shared" si="8"/>
        <v>100</v>
      </c>
      <c r="P66" s="21"/>
    </row>
    <row r="67" spans="3:15" s="6" customFormat="1" ht="7.5" customHeight="1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s="8" customFormat="1" ht="9.75">
      <c r="A68" s="15" t="s">
        <v>16</v>
      </c>
      <c r="B68" s="5"/>
      <c r="C68" s="47"/>
      <c r="D68" s="47"/>
      <c r="E68" s="47"/>
      <c r="F68" s="47"/>
      <c r="G68" s="47"/>
      <c r="H68" s="47"/>
      <c r="I68" s="47"/>
      <c r="J68" s="56"/>
      <c r="K68" s="56"/>
      <c r="L68" s="56"/>
      <c r="M68" s="56"/>
      <c r="N68" s="56"/>
      <c r="O68" s="56"/>
    </row>
    <row r="69" spans="1:15" s="6" customFormat="1" ht="9.75">
      <c r="A69" s="6" t="s">
        <v>248</v>
      </c>
      <c r="B69" s="5" t="s">
        <v>43</v>
      </c>
      <c r="C69" s="32">
        <v>195</v>
      </c>
      <c r="D69" s="32"/>
      <c r="E69" s="32">
        <f>C69*100/C72</f>
        <v>87.4439461883408</v>
      </c>
      <c r="F69" s="32"/>
      <c r="G69" s="32"/>
      <c r="H69" s="32">
        <v>53</v>
      </c>
      <c r="I69" s="32"/>
      <c r="J69" s="32">
        <f>H69*100/H72</f>
        <v>77.94117647058823</v>
      </c>
      <c r="K69" s="32"/>
      <c r="L69" s="32"/>
      <c r="M69" s="32">
        <f>C69+H69</f>
        <v>248</v>
      </c>
      <c r="N69" s="32"/>
      <c r="O69" s="32">
        <f>M69*100/M72</f>
        <v>85.2233676975945</v>
      </c>
    </row>
    <row r="70" spans="1:17" s="6" customFormat="1" ht="9.75">
      <c r="A70" s="6" t="s">
        <v>88</v>
      </c>
      <c r="B70" s="6" t="s">
        <v>44</v>
      </c>
      <c r="C70" s="32">
        <v>17</v>
      </c>
      <c r="D70" s="32"/>
      <c r="E70" s="32">
        <f>C70*100/C72</f>
        <v>7.623318385650224</v>
      </c>
      <c r="F70" s="32"/>
      <c r="G70" s="32"/>
      <c r="H70" s="32">
        <v>10</v>
      </c>
      <c r="I70" s="32"/>
      <c r="J70" s="32">
        <f>H70*100/H72</f>
        <v>14.705882352941176</v>
      </c>
      <c r="K70" s="32"/>
      <c r="L70" s="32"/>
      <c r="M70" s="32">
        <f>C70+H70</f>
        <v>27</v>
      </c>
      <c r="N70" s="32"/>
      <c r="O70" s="32">
        <f>M70*100/M72</f>
        <v>9.278350515463918</v>
      </c>
      <c r="Q70" s="32"/>
    </row>
    <row r="71" spans="1:15" s="6" customFormat="1" ht="9.75">
      <c r="A71" s="6" t="s">
        <v>89</v>
      </c>
      <c r="B71" s="6" t="s">
        <v>45</v>
      </c>
      <c r="C71" s="32">
        <v>11</v>
      </c>
      <c r="D71" s="32"/>
      <c r="E71" s="32">
        <f>C71*100/C72</f>
        <v>4.932735426008969</v>
      </c>
      <c r="F71" s="32"/>
      <c r="G71" s="32"/>
      <c r="H71" s="32">
        <v>5</v>
      </c>
      <c r="I71" s="32"/>
      <c r="J71" s="32">
        <f>H71*100/H72</f>
        <v>7.352941176470588</v>
      </c>
      <c r="K71" s="32"/>
      <c r="L71" s="32"/>
      <c r="M71" s="32">
        <f>C71+H71</f>
        <v>16</v>
      </c>
      <c r="N71" s="32"/>
      <c r="O71" s="32">
        <f>M71*100/M72</f>
        <v>5.498281786941581</v>
      </c>
    </row>
    <row r="72" spans="2:15" s="6" customFormat="1" ht="9.75">
      <c r="B72" s="6" t="s">
        <v>39</v>
      </c>
      <c r="C72" s="32">
        <f>SUM(C69:C71)</f>
        <v>223</v>
      </c>
      <c r="D72" s="32"/>
      <c r="E72" s="32">
        <f aca="true" t="shared" si="9" ref="E72:O72">SUM(E69:E71)</f>
        <v>100</v>
      </c>
      <c r="F72" s="32"/>
      <c r="G72" s="32"/>
      <c r="H72" s="32">
        <f t="shared" si="9"/>
        <v>68</v>
      </c>
      <c r="I72" s="32"/>
      <c r="J72" s="32">
        <f t="shared" si="9"/>
        <v>100</v>
      </c>
      <c r="K72" s="32"/>
      <c r="L72" s="32"/>
      <c r="M72" s="32">
        <f t="shared" si="9"/>
        <v>291</v>
      </c>
      <c r="N72" s="32"/>
      <c r="O72" s="32">
        <f t="shared" si="9"/>
        <v>99.99999999999999</v>
      </c>
    </row>
    <row r="73" spans="1:16" s="6" customFormat="1" ht="7.5" customHeight="1">
      <c r="A73" s="7"/>
      <c r="B73" s="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7"/>
    </row>
    <row r="74" spans="3:15" s="6" customFormat="1" ht="9.7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3:15" s="6" customFormat="1" ht="9.7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3:15" s="6" customFormat="1" ht="9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3:15" s="6" customFormat="1" ht="9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3:15" s="6" customFormat="1" ht="9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3:15" s="6" customFormat="1" ht="9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3:15" s="6" customFormat="1" ht="9.7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3:15" s="6" customFormat="1" ht="9.7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3:15" s="6" customFormat="1" ht="9.7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3:15" s="6" customFormat="1" ht="9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="6" customFormat="1" ht="9.75"/>
    <row r="85" s="6" customFormat="1" ht="9.75"/>
    <row r="86" s="6" customFormat="1" ht="9.75"/>
    <row r="87" s="6" customFormat="1" ht="9.75"/>
    <row r="88" s="6" customFormat="1" ht="9.75"/>
    <row r="89" s="6" customFormat="1" ht="9.75"/>
    <row r="90" s="6" customFormat="1" ht="9.75"/>
    <row r="91" s="6" customFormat="1" ht="9.75"/>
    <row r="92" s="6" customFormat="1" ht="9.75"/>
    <row r="93" s="6" customFormat="1" ht="9.75"/>
    <row r="94" s="6" customFormat="1" ht="9.75"/>
    <row r="95" s="6" customFormat="1" ht="9.75"/>
    <row r="96" s="6" customFormat="1" ht="9.75"/>
    <row r="97" s="6" customFormat="1" ht="9.75"/>
    <row r="98" s="6" customFormat="1" ht="9.75"/>
    <row r="99" s="6" customFormat="1" ht="9.75"/>
    <row r="100" s="6" customFormat="1" ht="9.75"/>
    <row r="101" s="6" customFormat="1" ht="9.75"/>
    <row r="102" s="6" customFormat="1" ht="9.75"/>
    <row r="103" s="6" customFormat="1" ht="9.75"/>
    <row r="133" spans="8:14" ht="12.75">
      <c r="H133" s="26"/>
      <c r="I133" s="26"/>
      <c r="J133" s="26"/>
      <c r="K133" s="26"/>
      <c r="L133" s="26"/>
      <c r="M133" s="26"/>
      <c r="N133" s="26"/>
    </row>
    <row r="134" spans="8:14" ht="12.75">
      <c r="H134" s="27"/>
      <c r="I134" s="27"/>
      <c r="J134" s="28"/>
      <c r="K134" s="26"/>
      <c r="L134" s="26"/>
      <c r="M134" s="26"/>
      <c r="N134" s="26"/>
    </row>
  </sheetData>
  <printOptions/>
  <pageMargins left="0.53" right="0.33" top="0.5905511811023623" bottom="0.196850393700787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Ann-Christine Palmgren</dc:creator>
  <cp:keywords/>
  <dc:description/>
  <cp:lastModifiedBy>Ann-Christine Palmgren</cp:lastModifiedBy>
  <cp:lastPrinted>2003-05-13T08:59:12Z</cp:lastPrinted>
  <dcterms:created xsi:type="dcterms:W3CDTF">2001-10-02T09:15:27Z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